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92.168.10.100\道路公社\維持管理課\指名・入札・発注方法関係書類\一般競争入札資料用\R6\06箱根　舗装修繕（簡易Ⅲ）\"/>
    </mc:Choice>
  </mc:AlternateContent>
  <bookViews>
    <workbookView xWindow="-120" yWindow="-120" windowWidth="29040" windowHeight="15840" tabRatio="859"/>
  </bookViews>
  <sheets>
    <sheet name="基本データ入力シート" sheetId="1" r:id="rId1"/>
    <sheet name="様式－１表紙" sheetId="2" r:id="rId2"/>
    <sheet name="様式－２評価点確認申請書" sheetId="3" r:id="rId3"/>
    <sheet name="様式－４－１企業の施工実績等" sheetId="8" r:id="rId4"/>
    <sheet name="様式－４－２企業の施工実績等（選択項目）" sheetId="9" r:id="rId5"/>
  </sheets>
  <definedNames>
    <definedName name="OLE_LINK1" localSheetId="2">'様式－２評価点確認申請書'!#REF!</definedName>
    <definedName name="_xlnm.Print_Area" localSheetId="0">基本データ入力シート!$A$1:$T$52</definedName>
    <definedName name="_xlnm.Print_Area" localSheetId="1">'様式－１表紙'!$BB$3:$CI$53</definedName>
    <definedName name="_xlnm.Print_Area" localSheetId="2">'様式－２評価点確認申請書'!$BC$4:$CM$68</definedName>
    <definedName name="_xlnm.Print_Area" localSheetId="3">'様式－４－１企業の施工実績等'!$BF$4:$CS$72</definedName>
    <definedName name="_xlnm.Print_Area" localSheetId="4">'様式－４－２企業の施工実績等（選択項目）'!$BF$4:$CS$58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2" l="1"/>
  <c r="BZ45" i="3" l="1"/>
  <c r="BK45" i="3" l="1"/>
  <c r="BK44" i="3"/>
  <c r="M16" i="9"/>
  <c r="M37" i="9"/>
  <c r="D36" i="3"/>
  <c r="M13" i="9" l="1"/>
  <c r="BA27" i="3" l="1"/>
  <c r="BZ36" i="3" l="1"/>
  <c r="AI36" i="3"/>
  <c r="CJ36" i="3" s="1"/>
  <c r="BE36" i="3"/>
  <c r="BZ35" i="3"/>
  <c r="BE35" i="3"/>
  <c r="AI35" i="3"/>
  <c r="CJ35" i="3" s="1"/>
  <c r="BZ34" i="3"/>
  <c r="BE34" i="3"/>
  <c r="BZ33" i="3"/>
  <c r="BE33" i="3"/>
  <c r="BZ32" i="3"/>
  <c r="BE32" i="3"/>
  <c r="BZ31" i="3"/>
  <c r="BE31" i="3"/>
  <c r="AI31" i="3"/>
  <c r="CJ31" i="3" s="1"/>
  <c r="BZ30" i="3"/>
  <c r="BE30" i="3"/>
  <c r="AI30" i="3"/>
  <c r="CJ30" i="3" s="1"/>
  <c r="BZ29" i="3"/>
  <c r="BE29" i="3"/>
  <c r="BZ28" i="3"/>
  <c r="BE28" i="3"/>
  <c r="BZ27" i="3"/>
  <c r="BE27" i="3"/>
  <c r="AZ27" i="3"/>
  <c r="BZ26" i="3"/>
  <c r="BE26" i="3"/>
  <c r="AI26" i="3"/>
  <c r="CJ26" i="3" s="1"/>
  <c r="CJ25" i="3"/>
  <c r="BZ25" i="3"/>
  <c r="AI40" i="3" l="1"/>
  <c r="AF41" i="9"/>
  <c r="BZ48" i="3" l="1"/>
  <c r="BE48" i="3"/>
  <c r="J12" i="1" l="1"/>
  <c r="BU47" i="9" l="1"/>
  <c r="CA37" i="9"/>
  <c r="BU42" i="9" l="1"/>
  <c r="BQ49" i="9"/>
  <c r="BQ43" i="9"/>
  <c r="BQ44" i="9"/>
  <c r="BQ48" i="9"/>
  <c r="CO26" i="9" l="1"/>
  <c r="CL26" i="9"/>
  <c r="CI26" i="9"/>
  <c r="CA26" i="9"/>
  <c r="BX26" i="9"/>
  <c r="BU26" i="9"/>
  <c r="CB50" i="9"/>
  <c r="BQ50" i="9"/>
  <c r="CH46" i="9"/>
  <c r="BR46" i="9"/>
  <c r="CG26" i="9"/>
  <c r="BS26" i="9"/>
  <c r="CG29" i="8" l="1"/>
  <c r="BS29" i="8"/>
  <c r="S23" i="3" l="1"/>
  <c r="AY27" i="3" l="1"/>
  <c r="AM47" i="3"/>
  <c r="AM29" i="3"/>
  <c r="AM36" i="3"/>
  <c r="AM48" i="3"/>
  <c r="AM30" i="3"/>
  <c r="AM44" i="3"/>
  <c r="AY34" i="3"/>
  <c r="AM49" i="3"/>
  <c r="AM50" i="3"/>
  <c r="AM33" i="3"/>
  <c r="AM27" i="3"/>
  <c r="AM35" i="3"/>
  <c r="AM41" i="3"/>
  <c r="AM31" i="3"/>
  <c r="AM28" i="3"/>
  <c r="AM42" i="3"/>
  <c r="AM51" i="3"/>
  <c r="AM32" i="3"/>
  <c r="AM46" i="3"/>
  <c r="AM43" i="3"/>
  <c r="AM40" i="3"/>
  <c r="AM34" i="3"/>
  <c r="AM26" i="3"/>
  <c r="BA34" i="3"/>
  <c r="AZ34" i="3"/>
  <c r="I12" i="1"/>
  <c r="BE61" i="3" l="1"/>
  <c r="BZ46" i="3" l="1"/>
  <c r="BE46" i="3"/>
  <c r="T16" i="1"/>
  <c r="BB3" i="2" l="1"/>
  <c r="BZ47" i="3" l="1"/>
  <c r="BE47" i="3"/>
  <c r="BE65" i="3" l="1"/>
  <c r="CJ43" i="3" l="1"/>
  <c r="BZ43" i="3"/>
  <c r="BE43" i="3"/>
  <c r="BZ42" i="3"/>
  <c r="BE42" i="3"/>
  <c r="BM53" i="9" l="1"/>
  <c r="BM67" i="8"/>
  <c r="T15" i="1"/>
  <c r="T14" i="1"/>
  <c r="T13" i="1"/>
  <c r="U24" i="2"/>
  <c r="J22" i="3" s="1"/>
  <c r="BK22" i="3" s="1"/>
  <c r="L6" i="1"/>
  <c r="G17" i="2" s="1"/>
  <c r="J19" i="3" s="1"/>
  <c r="BK19" i="3" s="1"/>
  <c r="M7" i="1"/>
  <c r="G18" i="2" s="1"/>
  <c r="T8" i="1"/>
  <c r="S8" i="1" s="1"/>
  <c r="D20" i="2"/>
  <c r="BD20" i="2" s="1"/>
  <c r="AQ69" i="9"/>
  <c r="AQ68" i="9"/>
  <c r="AQ67" i="9"/>
  <c r="AQ66" i="9"/>
  <c r="AQ65" i="9"/>
  <c r="AQ64" i="9"/>
  <c r="AQ63" i="9"/>
  <c r="AQ59" i="9"/>
  <c r="BF53" i="9"/>
  <c r="CG50" i="9"/>
  <c r="CD50" i="9"/>
  <c r="BV50" i="9"/>
  <c r="BS50" i="9"/>
  <c r="AK50" i="9"/>
  <c r="CO50" i="9" s="1"/>
  <c r="CP46" i="9"/>
  <c r="CM46" i="9"/>
  <c r="CJ46" i="9"/>
  <c r="BZ46" i="9"/>
  <c r="BW46" i="9"/>
  <c r="BT46" i="9"/>
  <c r="AV45" i="9"/>
  <c r="AE45" i="9" s="1"/>
  <c r="CI45" i="9" s="1"/>
  <c r="AL45" i="9"/>
  <c r="CP45" i="9" s="1"/>
  <c r="AI45" i="9"/>
  <c r="CM45" i="9" s="1"/>
  <c r="CP43" i="9"/>
  <c r="CM43" i="9"/>
  <c r="CJ43" i="9"/>
  <c r="CJ41" i="9"/>
  <c r="M41" i="9"/>
  <c r="BQ41" i="9" s="1"/>
  <c r="M39" i="9"/>
  <c r="BQ39" i="9" s="1"/>
  <c r="BQ37" i="9"/>
  <c r="M35" i="9"/>
  <c r="BQ35" i="9" s="1"/>
  <c r="X35" i="9"/>
  <c r="CB35" i="9" s="1"/>
  <c r="W35" i="9"/>
  <c r="CA35" i="9" s="1"/>
  <c r="AC17" i="9"/>
  <c r="BQ16" i="9"/>
  <c r="M11" i="9"/>
  <c r="X11" i="9" s="1"/>
  <c r="CB11" i="9" s="1"/>
  <c r="BF4" i="9"/>
  <c r="AQ85" i="8"/>
  <c r="AQ84" i="8"/>
  <c r="AQ83" i="8"/>
  <c r="AQ82" i="8"/>
  <c r="AQ81" i="8"/>
  <c r="AQ80" i="8"/>
  <c r="AQ79" i="8"/>
  <c r="AQ75" i="8"/>
  <c r="AQ74" i="8"/>
  <c r="BF67" i="8"/>
  <c r="CO29" i="8"/>
  <c r="CL29" i="8"/>
  <c r="CI29" i="8"/>
  <c r="CA29" i="8"/>
  <c r="BX29" i="8"/>
  <c r="BU29" i="8"/>
  <c r="AC20" i="8"/>
  <c r="M19" i="8"/>
  <c r="BQ19" i="8" s="1"/>
  <c r="M15" i="8"/>
  <c r="BQ15" i="8" s="1"/>
  <c r="M11" i="8"/>
  <c r="BQ11" i="8" s="1"/>
  <c r="BF4" i="8"/>
  <c r="BZ51" i="3"/>
  <c r="BK51" i="3"/>
  <c r="BZ50" i="3"/>
  <c r="BK50" i="3"/>
  <c r="BZ49" i="3"/>
  <c r="BK49" i="3"/>
  <c r="BE49" i="3"/>
  <c r="BZ44" i="3"/>
  <c r="BE44" i="3"/>
  <c r="BZ41" i="3"/>
  <c r="BE41" i="3"/>
  <c r="BZ40" i="3"/>
  <c r="BE40" i="3"/>
  <c r="CJ40" i="3"/>
  <c r="CJ39" i="3"/>
  <c r="BZ39" i="3"/>
  <c r="CE23" i="3"/>
  <c r="BT23" i="3"/>
  <c r="BD15" i="3"/>
  <c r="U13" i="2"/>
  <c r="BU13" i="2" s="1"/>
  <c r="F8" i="3"/>
  <c r="BG8" i="3" s="1"/>
  <c r="Q26" i="1"/>
  <c r="AF7" i="2" s="1"/>
  <c r="T4" i="1"/>
  <c r="Q4" i="1"/>
  <c r="S50" i="2" s="1"/>
  <c r="BS50" i="2" s="1"/>
  <c r="V48" i="2"/>
  <c r="BV48" i="2" s="1"/>
  <c r="V47" i="2"/>
  <c r="BV47" i="2" s="1"/>
  <c r="V46" i="2"/>
  <c r="BV46" i="2" s="1"/>
  <c r="V45" i="2"/>
  <c r="BV45" i="2" s="1"/>
  <c r="V44" i="2"/>
  <c r="BV44" i="2" s="1"/>
  <c r="X42" i="2"/>
  <c r="BX42" i="2" s="1"/>
  <c r="R38" i="2"/>
  <c r="BR38" i="2" s="1"/>
  <c r="AD36" i="2"/>
  <c r="CD36" i="2" s="1"/>
  <c r="R36" i="2"/>
  <c r="BR36" i="2" s="1"/>
  <c r="U15" i="2"/>
  <c r="W13" i="3" s="1"/>
  <c r="BX13" i="3" s="1"/>
  <c r="U11" i="2"/>
  <c r="W9" i="3" s="1"/>
  <c r="BX9" i="3" s="1"/>
  <c r="T37" i="1"/>
  <c r="O26" i="1"/>
  <c r="AC7" i="2" s="1"/>
  <c r="BQ13" i="9"/>
  <c r="O4" i="1"/>
  <c r="P50" i="2" s="1"/>
  <c r="BP50" i="2" s="1"/>
  <c r="E9" i="8"/>
  <c r="BI9" i="8" s="1"/>
  <c r="BU24" i="2" l="1"/>
  <c r="E9" i="1"/>
  <c r="E9" i="9"/>
  <c r="BI9" i="9" s="1"/>
  <c r="BQ31" i="8"/>
  <c r="BQ27" i="8"/>
  <c r="BQ25" i="8"/>
  <c r="BQ23" i="8"/>
  <c r="BQ34" i="8"/>
  <c r="BQ21" i="8"/>
  <c r="CG20" i="8"/>
  <c r="CG19" i="8"/>
  <c r="BQ31" i="9"/>
  <c r="BQ24" i="9"/>
  <c r="CG17" i="9"/>
  <c r="BQ28" i="9"/>
  <c r="BQ20" i="9"/>
  <c r="CG16" i="9"/>
  <c r="BQ22" i="9"/>
  <c r="BQ18" i="9"/>
  <c r="M26" i="1"/>
  <c r="Z7" i="2" s="1"/>
  <c r="BG17" i="2"/>
  <c r="BE9" i="2"/>
  <c r="M4" i="1"/>
  <c r="M50" i="2" s="1"/>
  <c r="BM50" i="2" s="1"/>
  <c r="T12" i="1"/>
  <c r="Q8" i="1"/>
  <c r="M8" i="1"/>
  <c r="BQ11" i="9"/>
  <c r="W11" i="9"/>
  <c r="CA11" i="9" s="1"/>
  <c r="K8" i="1"/>
  <c r="O8" i="1"/>
  <c r="W39" i="9"/>
  <c r="CA39" i="9" s="1"/>
  <c r="CF7" i="2"/>
  <c r="AI7" i="3"/>
  <c r="CJ7" i="3" s="1"/>
  <c r="AF7" i="3"/>
  <c r="CG7" i="3" s="1"/>
  <c r="CC7" i="2"/>
  <c r="BG18" i="2"/>
  <c r="BU15" i="2"/>
  <c r="W11" i="3"/>
  <c r="BX11" i="3" s="1"/>
  <c r="X39" i="9"/>
  <c r="CB39" i="9" s="1"/>
  <c r="BU11" i="2"/>
  <c r="BZ7" i="2" l="1"/>
  <c r="AC7" i="3"/>
  <c r="CD7" i="3" s="1"/>
  <c r="H9" i="1"/>
  <c r="D51" i="2" l="1"/>
  <c r="BD51" i="2" s="1"/>
  <c r="J20" i="3"/>
  <c r="BK20" i="3" s="1"/>
  <c r="E7" i="8"/>
  <c r="BI7" i="8" s="1"/>
  <c r="E7" i="9"/>
  <c r="BI7" i="9" s="1"/>
</calcChain>
</file>

<file path=xl/sharedStrings.xml><?xml version="1.0" encoding="utf-8"?>
<sst xmlns="http://schemas.openxmlformats.org/spreadsheetml/2006/main" count="1008" uniqueCount="476">
  <si>
    <t>２級土木施工管理技士（種別は「土木」）</t>
    <phoneticPr fontId="3"/>
  </si>
  <si>
    <t>登録型枠基幹技能者</t>
  </si>
  <si>
    <t>求める実績</t>
    <rPh sb="0" eb="1">
      <t>モト</t>
    </rPh>
    <rPh sb="3" eb="5">
      <t>ジッセキ</t>
    </rPh>
    <phoneticPr fontId="3"/>
  </si>
  <si>
    <t>東部農林事務所</t>
    <rPh sb="0" eb="2">
      <t>トウブ</t>
    </rPh>
    <rPh sb="2" eb="4">
      <t>ノウリン</t>
    </rPh>
    <rPh sb="4" eb="6">
      <t>ジム</t>
    </rPh>
    <rPh sb="6" eb="7">
      <t>ショ</t>
    </rPh>
    <phoneticPr fontId="3"/>
  </si>
  <si>
    <t>板金工事</t>
    <rPh sb="0" eb="2">
      <t>バンキン</t>
    </rPh>
    <rPh sb="2" eb="4">
      <t>コウジ</t>
    </rPh>
    <phoneticPr fontId="3"/>
  </si>
  <si>
    <t>登録配管基幹技能者</t>
  </si>
  <si>
    <t>自社工場の有無</t>
    <rPh sb="0" eb="2">
      <t>ジシャ</t>
    </rPh>
    <rPh sb="2" eb="4">
      <t>コウジョウ</t>
    </rPh>
    <rPh sb="5" eb="7">
      <t>ウム</t>
    </rPh>
    <phoneticPr fontId="3"/>
  </si>
  <si>
    <t>富士農林事務所</t>
    <rPh sb="0" eb="2">
      <t>フジ</t>
    </rPh>
    <rPh sb="2" eb="4">
      <t>ノウリン</t>
    </rPh>
    <rPh sb="4" eb="6">
      <t>ジム</t>
    </rPh>
    <rPh sb="6" eb="7">
      <t>ショ</t>
    </rPh>
    <phoneticPr fontId="3"/>
  </si>
  <si>
    <t>ガラス工事</t>
    <rPh sb="3" eb="5">
      <t>コウジ</t>
    </rPh>
    <phoneticPr fontId="3"/>
  </si>
  <si>
    <t>登録鳶・土工基幹技能者</t>
  </si>
  <si>
    <t>登録基幹技能者</t>
    <rPh sb="0" eb="2">
      <t>トウロク</t>
    </rPh>
    <rPh sb="2" eb="4">
      <t>キカン</t>
    </rPh>
    <rPh sb="4" eb="7">
      <t>ギノウシャ</t>
    </rPh>
    <phoneticPr fontId="3"/>
  </si>
  <si>
    <t>中部農林事務所</t>
    <rPh sb="0" eb="2">
      <t>チュウブ</t>
    </rPh>
    <rPh sb="2" eb="4">
      <t>ノウリン</t>
    </rPh>
    <rPh sb="4" eb="6">
      <t>ジム</t>
    </rPh>
    <rPh sb="6" eb="7">
      <t>ショ</t>
    </rPh>
    <phoneticPr fontId="3"/>
  </si>
  <si>
    <t>塗装工事</t>
    <rPh sb="0" eb="2">
      <t>トソウ</t>
    </rPh>
    <rPh sb="2" eb="4">
      <t>コウジ</t>
    </rPh>
    <phoneticPr fontId="3"/>
  </si>
  <si>
    <t>２級土木施工管理技士（種別は「鋼構造物塗装」）</t>
    <phoneticPr fontId="3"/>
  </si>
  <si>
    <t>登録切断穿孔基幹技能者</t>
  </si>
  <si>
    <t>求める登録基幹技能者種目</t>
    <rPh sb="0" eb="1">
      <t>モト</t>
    </rPh>
    <rPh sb="3" eb="5">
      <t>トウロク</t>
    </rPh>
    <rPh sb="5" eb="7">
      <t>キカン</t>
    </rPh>
    <rPh sb="7" eb="10">
      <t>ギノウシャ</t>
    </rPh>
    <rPh sb="10" eb="12">
      <t>シュモク</t>
    </rPh>
    <phoneticPr fontId="3"/>
  </si>
  <si>
    <t>志太榛原農林事務所</t>
    <rPh sb="0" eb="1">
      <t>シ</t>
    </rPh>
    <rPh sb="1" eb="2">
      <t>タ</t>
    </rPh>
    <rPh sb="2" eb="4">
      <t>ハイバラ</t>
    </rPh>
    <rPh sb="4" eb="6">
      <t>ノウリン</t>
    </rPh>
    <rPh sb="6" eb="8">
      <t>ジム</t>
    </rPh>
    <rPh sb="8" eb="9">
      <t>ショ</t>
    </rPh>
    <phoneticPr fontId="3"/>
  </si>
  <si>
    <t>防水工事</t>
    <rPh sb="0" eb="2">
      <t>ボウスイ</t>
    </rPh>
    <rPh sb="2" eb="4">
      <t>コウジ</t>
    </rPh>
    <phoneticPr fontId="3"/>
  </si>
  <si>
    <t>登録内装仕上工事基幹技能者</t>
  </si>
  <si>
    <t>登録基幹技能者を求める工種</t>
    <rPh sb="0" eb="2">
      <t>トウロク</t>
    </rPh>
    <rPh sb="2" eb="4">
      <t>キカン</t>
    </rPh>
    <rPh sb="4" eb="7">
      <t>ギノウシャ</t>
    </rPh>
    <rPh sb="8" eb="9">
      <t>モト</t>
    </rPh>
    <rPh sb="11" eb="13">
      <t>コウシュ</t>
    </rPh>
    <phoneticPr fontId="3"/>
  </si>
  <si>
    <t>中遠農林事務所</t>
    <rPh sb="0" eb="1">
      <t>チュウ</t>
    </rPh>
    <rPh sb="1" eb="2">
      <t>エン</t>
    </rPh>
    <rPh sb="2" eb="4">
      <t>ノウリン</t>
    </rPh>
    <rPh sb="4" eb="6">
      <t>ジム</t>
    </rPh>
    <rPh sb="6" eb="7">
      <t>ショ</t>
    </rPh>
    <phoneticPr fontId="3"/>
  </si>
  <si>
    <t>内装仕上工事</t>
    <rPh sb="0" eb="2">
      <t>ナイソウ</t>
    </rPh>
    <rPh sb="2" eb="4">
      <t>シア</t>
    </rPh>
    <rPh sb="4" eb="6">
      <t>コウジ</t>
    </rPh>
    <phoneticPr fontId="3"/>
  </si>
  <si>
    <t>登録サッシ・カーテンウォール基幹技能者</t>
  </si>
  <si>
    <t>西部農林事務所</t>
    <rPh sb="0" eb="2">
      <t>セイブ</t>
    </rPh>
    <rPh sb="2" eb="4">
      <t>ノウリン</t>
    </rPh>
    <rPh sb="4" eb="6">
      <t>ジム</t>
    </rPh>
    <rPh sb="6" eb="7">
      <t>ショ</t>
    </rPh>
    <phoneticPr fontId="3"/>
  </si>
  <si>
    <t>機械器具設置工事</t>
    <rPh sb="0" eb="2">
      <t>キカイ</t>
    </rPh>
    <rPh sb="2" eb="4">
      <t>キグ</t>
    </rPh>
    <rPh sb="4" eb="6">
      <t>セッチ</t>
    </rPh>
    <rPh sb="6" eb="8">
      <t>コウジ</t>
    </rPh>
    <phoneticPr fontId="3"/>
  </si>
  <si>
    <t>登録エクステリア基幹技能者</t>
  </si>
  <si>
    <t>熱絶縁工事</t>
    <rPh sb="0" eb="1">
      <t>ネツ</t>
    </rPh>
    <rPh sb="1" eb="3">
      <t>ゼツエン</t>
    </rPh>
    <rPh sb="3" eb="5">
      <t>コウジ</t>
    </rPh>
    <phoneticPr fontId="3"/>
  </si>
  <si>
    <t>登録建築板金基幹技能者</t>
  </si>
  <si>
    <t>登録外壁仕上基幹技能者</t>
  </si>
  <si>
    <t>造園工事</t>
    <rPh sb="0" eb="2">
      <t>ゾウエン</t>
    </rPh>
    <rPh sb="2" eb="4">
      <t>コウジ</t>
    </rPh>
    <phoneticPr fontId="3"/>
  </si>
  <si>
    <t>１級造園施工管理技士又は同等の資格*1</t>
    <rPh sb="2" eb="4">
      <t>ゾウエン</t>
    </rPh>
    <phoneticPr fontId="3"/>
  </si>
  <si>
    <t>登録ダクト基幹技能者</t>
  </si>
  <si>
    <t>さく井工事</t>
    <rPh sb="2" eb="3">
      <t>セイ</t>
    </rPh>
    <rPh sb="3" eb="5">
      <t>コウジ</t>
    </rPh>
    <phoneticPr fontId="3"/>
  </si>
  <si>
    <t>登録保温保冷基幹技能者</t>
  </si>
  <si>
    <t>建具工事</t>
    <rPh sb="0" eb="2">
      <t>タテグ</t>
    </rPh>
    <rPh sb="2" eb="4">
      <t>コウジ</t>
    </rPh>
    <phoneticPr fontId="3"/>
  </si>
  <si>
    <t>登録グラウト基幹技能者</t>
  </si>
  <si>
    <t>水道施設工事</t>
    <rPh sb="0" eb="2">
      <t>スイドウ</t>
    </rPh>
    <rPh sb="2" eb="4">
      <t>シセツ</t>
    </rPh>
    <rPh sb="4" eb="6">
      <t>コウジ</t>
    </rPh>
    <phoneticPr fontId="3"/>
  </si>
  <si>
    <t>技術士総合技術監理部門（上下水道）</t>
    <rPh sb="12" eb="14">
      <t>ジョウゲ</t>
    </rPh>
    <rPh sb="14" eb="16">
      <t>スイドウ</t>
    </rPh>
    <phoneticPr fontId="3"/>
  </si>
  <si>
    <t>技術士上下水道部門、技術士総合技術監理部門（上下水道）</t>
    <rPh sb="22" eb="24">
      <t>ジョウゲ</t>
    </rPh>
    <rPh sb="24" eb="26">
      <t>スイドウ</t>
    </rPh>
    <phoneticPr fontId="3"/>
  </si>
  <si>
    <t>登録冷凍空調基幹技能者</t>
  </si>
  <si>
    <t>消防施設工事</t>
    <rPh sb="0" eb="2">
      <t>ショウボウ</t>
    </rPh>
    <rPh sb="2" eb="4">
      <t>シセツ</t>
    </rPh>
    <rPh sb="4" eb="6">
      <t>コウジ</t>
    </rPh>
    <phoneticPr fontId="3"/>
  </si>
  <si>
    <t>登録運動施設基幹技能者</t>
  </si>
  <si>
    <t>清掃施設工事</t>
    <rPh sb="0" eb="2">
      <t>セイソウ</t>
    </rPh>
    <rPh sb="2" eb="4">
      <t>シセツ</t>
    </rPh>
    <rPh sb="4" eb="6">
      <t>コウジ</t>
    </rPh>
    <phoneticPr fontId="3"/>
  </si>
  <si>
    <t>登録基礎工基幹技能者</t>
  </si>
  <si>
    <t>登録タイル張り基幹技能者</t>
  </si>
  <si>
    <t>登録標識・路面標示基幹技能者</t>
  </si>
  <si>
    <t>請負業者入力データ</t>
    <rPh sb="0" eb="2">
      <t>ウケオイ</t>
    </rPh>
    <rPh sb="2" eb="4">
      <t>ギョウシャ</t>
    </rPh>
    <rPh sb="4" eb="6">
      <t>ニュウリョク</t>
    </rPh>
    <phoneticPr fontId="3"/>
  </si>
  <si>
    <t>技術資料提出日</t>
    <rPh sb="0" eb="2">
      <t>ギジュツ</t>
    </rPh>
    <rPh sb="2" eb="4">
      <t>シリョウ</t>
    </rPh>
    <rPh sb="4" eb="6">
      <t>テイシュツ</t>
    </rPh>
    <rPh sb="6" eb="7">
      <t>ビ</t>
    </rPh>
    <phoneticPr fontId="3"/>
  </si>
  <si>
    <t>住所</t>
    <rPh sb="0" eb="2">
      <t>ジュウショ</t>
    </rPh>
    <phoneticPr fontId="3"/>
  </si>
  <si>
    <t>△△市□□区▲▲町○－○○－○○</t>
    <rPh sb="2" eb="3">
      <t>シ</t>
    </rPh>
    <rPh sb="5" eb="6">
      <t>ク</t>
    </rPh>
    <rPh sb="8" eb="9">
      <t>マチ</t>
    </rPh>
    <phoneticPr fontId="3"/>
  </si>
  <si>
    <t>称号又は名称</t>
    <rPh sb="0" eb="2">
      <t>ショウゴウ</t>
    </rPh>
    <rPh sb="2" eb="3">
      <t>マタ</t>
    </rPh>
    <rPh sb="4" eb="6">
      <t>メイショウ</t>
    </rPh>
    <phoneticPr fontId="3"/>
  </si>
  <si>
    <t>代表者氏名</t>
    <rPh sb="0" eb="3">
      <t>ダイヒョウシャ</t>
    </rPh>
    <rPh sb="3" eb="5">
      <t>シメイ</t>
    </rPh>
    <phoneticPr fontId="3"/>
  </si>
  <si>
    <t>代表取締役　○○　△△</t>
    <rPh sb="0" eb="2">
      <t>ダイヒョウ</t>
    </rPh>
    <rPh sb="2" eb="5">
      <t>トリシマリヤク</t>
    </rPh>
    <phoneticPr fontId="3"/>
  </si>
  <si>
    <t>等級区分</t>
    <rPh sb="0" eb="2">
      <t>トウキュウ</t>
    </rPh>
    <rPh sb="2" eb="4">
      <t>クブン</t>
    </rPh>
    <phoneticPr fontId="3"/>
  </si>
  <si>
    <t>建設工事種類</t>
    <rPh sb="0" eb="2">
      <t>ケンセツ</t>
    </rPh>
    <rPh sb="2" eb="4">
      <t>コウジ</t>
    </rPh>
    <rPh sb="4" eb="6">
      <t>シュルイ</t>
    </rPh>
    <phoneticPr fontId="3"/>
  </si>
  <si>
    <t>等級</t>
    <rPh sb="0" eb="2">
      <t>トウキュウ</t>
    </rPh>
    <phoneticPr fontId="3"/>
  </si>
  <si>
    <t>本社所在地</t>
    <rPh sb="0" eb="2">
      <t>ホンシャ</t>
    </rPh>
    <rPh sb="2" eb="5">
      <t>ショザイチ</t>
    </rPh>
    <phoneticPr fontId="3"/>
  </si>
  <si>
    <t>△△市□□区▲▲町○－○○－○○</t>
    <phoneticPr fontId="3"/>
  </si>
  <si>
    <t>建設業許可番号</t>
    <rPh sb="0" eb="3">
      <t>ケンセツギョウ</t>
    </rPh>
    <rPh sb="3" eb="5">
      <t>キョカ</t>
    </rPh>
    <rPh sb="5" eb="7">
      <t>バンゴウ</t>
    </rPh>
    <phoneticPr fontId="3"/>
  </si>
  <si>
    <t>○○－○○○○</t>
    <phoneticPr fontId="3"/>
  </si>
  <si>
    <t>連絡先</t>
    <rPh sb="0" eb="3">
      <t>レンラクサキ</t>
    </rPh>
    <phoneticPr fontId="3"/>
  </si>
  <si>
    <t>所　属：</t>
    <rPh sb="0" eb="1">
      <t>トコロ</t>
    </rPh>
    <rPh sb="2" eb="3">
      <t>ゾク</t>
    </rPh>
    <phoneticPr fontId="3"/>
  </si>
  <si>
    <t>○○○○○○</t>
    <phoneticPr fontId="3"/>
  </si>
  <si>
    <t>役　職：</t>
    <rPh sb="0" eb="1">
      <t>エキ</t>
    </rPh>
    <rPh sb="2" eb="3">
      <t>ショク</t>
    </rPh>
    <phoneticPr fontId="3"/>
  </si>
  <si>
    <t>○○○○○○○○</t>
    <phoneticPr fontId="3"/>
  </si>
  <si>
    <t>氏　名：</t>
    <phoneticPr fontId="3"/>
  </si>
  <si>
    <t>○○　○○</t>
    <phoneticPr fontId="3"/>
  </si>
  <si>
    <t>電　話：</t>
    <phoneticPr fontId="3"/>
  </si>
  <si>
    <t>○○○－○○○－○○○○</t>
    <phoneticPr fontId="3"/>
  </si>
  <si>
    <t>E-mail：</t>
    <phoneticPr fontId="3"/>
  </si>
  <si>
    <t>gijyutsu-center@pref.shizuoka.lg.jp</t>
    <phoneticPr fontId="3"/>
  </si>
  <si>
    <t>様式－ 1（技術資料　表　紙）</t>
    <rPh sb="0" eb="2">
      <t>ヨウシキ</t>
    </rPh>
    <rPh sb="6" eb="8">
      <t>ギジュツ</t>
    </rPh>
    <rPh sb="8" eb="10">
      <t>シリョウ</t>
    </rPh>
    <phoneticPr fontId="3"/>
  </si>
  <si>
    <t>年</t>
    <phoneticPr fontId="3"/>
  </si>
  <si>
    <t>月</t>
    <phoneticPr fontId="3"/>
  </si>
  <si>
    <t>日</t>
    <phoneticPr fontId="3"/>
  </si>
  <si>
    <t>年</t>
    <phoneticPr fontId="3"/>
  </si>
  <si>
    <t>月</t>
    <phoneticPr fontId="3"/>
  </si>
  <si>
    <t>日</t>
    <phoneticPr fontId="3"/>
  </si>
  <si>
    <t>静岡県</t>
    <phoneticPr fontId="3"/>
  </si>
  <si>
    <t>様</t>
    <phoneticPr fontId="3"/>
  </si>
  <si>
    <t>様</t>
    <phoneticPr fontId="3"/>
  </si>
  <si>
    <t>商号又は名称</t>
    <phoneticPr fontId="3"/>
  </si>
  <si>
    <t>商号又は名称</t>
    <phoneticPr fontId="3"/>
  </si>
  <si>
    <t>代表者氏名</t>
    <phoneticPr fontId="3"/>
  </si>
  <si>
    <t>代表者氏名</t>
    <phoneticPr fontId="3"/>
  </si>
  <si>
    <t>年度</t>
    <phoneticPr fontId="3"/>
  </si>
  <si>
    <t>年度</t>
    <phoneticPr fontId="3"/>
  </si>
  <si>
    <t>施工箇所</t>
    <rPh sb="0" eb="2">
      <t>セコウ</t>
    </rPh>
    <rPh sb="2" eb="4">
      <t>カショ</t>
    </rPh>
    <phoneticPr fontId="3"/>
  </si>
  <si>
    <t>：</t>
    <phoneticPr fontId="3"/>
  </si>
  <si>
    <t>技　術　資　料</t>
  </si>
  <si>
    <t>等級区分</t>
    <phoneticPr fontId="3"/>
  </si>
  <si>
    <t>等級</t>
    <phoneticPr fontId="3"/>
  </si>
  <si>
    <t>等級区分</t>
    <phoneticPr fontId="3"/>
  </si>
  <si>
    <t>等級</t>
    <phoneticPr fontId="3"/>
  </si>
  <si>
    <t>所在地</t>
    <phoneticPr fontId="3"/>
  </si>
  <si>
    <t>所在地</t>
    <phoneticPr fontId="3"/>
  </si>
  <si>
    <t xml:space="preserve">                                        </t>
  </si>
  <si>
    <t>建設業許可番号</t>
    <phoneticPr fontId="3"/>
  </si>
  <si>
    <t>建設業許可番号</t>
    <phoneticPr fontId="3"/>
  </si>
  <si>
    <t>連絡先</t>
    <phoneticPr fontId="3"/>
  </si>
  <si>
    <t>連絡先</t>
    <phoneticPr fontId="3"/>
  </si>
  <si>
    <t>氏　名：</t>
    <phoneticPr fontId="3"/>
  </si>
  <si>
    <t>電　話：</t>
    <phoneticPr fontId="3"/>
  </si>
  <si>
    <t>電　話：</t>
    <phoneticPr fontId="3"/>
  </si>
  <si>
    <t>E-mail：</t>
    <phoneticPr fontId="3"/>
  </si>
  <si>
    <t>　標記について、</t>
    <phoneticPr fontId="3"/>
  </si>
  <si>
    <t>年</t>
    <phoneticPr fontId="3"/>
  </si>
  <si>
    <t>月</t>
    <phoneticPr fontId="3"/>
  </si>
  <si>
    <t>日</t>
    <phoneticPr fontId="3"/>
  </si>
  <si>
    <t>付けで依頼のありました</t>
    <phoneticPr fontId="3"/>
  </si>
  <si>
    <t>年</t>
    <phoneticPr fontId="3"/>
  </si>
  <si>
    <t>月</t>
    <phoneticPr fontId="3"/>
  </si>
  <si>
    <t>日</t>
    <phoneticPr fontId="3"/>
  </si>
  <si>
    <t>付けで依頼のありました</t>
    <phoneticPr fontId="3"/>
  </si>
  <si>
    <t>『</t>
    <phoneticPr fontId="3"/>
  </si>
  <si>
    <t>』</t>
    <phoneticPr fontId="3"/>
  </si>
  <si>
    <t>の技術資料を別添のとおり提出します。</t>
    <phoneticPr fontId="3"/>
  </si>
  <si>
    <t>Ａ</t>
    <phoneticPr fontId="3"/>
  </si>
  <si>
    <t>Ｃ</t>
    <phoneticPr fontId="3"/>
  </si>
  <si>
    <t>Ｄ</t>
    <phoneticPr fontId="3"/>
  </si>
  <si>
    <t>様式－４－１</t>
    <phoneticPr fontId="3"/>
  </si>
  <si>
    <t>様式－４－２</t>
    <phoneticPr fontId="3"/>
  </si>
  <si>
    <t>様式－ 2</t>
    <phoneticPr fontId="3"/>
  </si>
  <si>
    <t>評価点確認申請書</t>
    <rPh sb="0" eb="2">
      <t>ヒョウカ</t>
    </rPh>
    <rPh sb="2" eb="3">
      <t>テン</t>
    </rPh>
    <rPh sb="3" eb="5">
      <t>カクニン</t>
    </rPh>
    <phoneticPr fontId="3"/>
  </si>
  <si>
    <t>静岡県</t>
    <phoneticPr fontId="3"/>
  </si>
  <si>
    <t>静岡県</t>
    <phoneticPr fontId="3"/>
  </si>
  <si>
    <t>様</t>
    <phoneticPr fontId="3"/>
  </si>
  <si>
    <t>商号又は名称</t>
    <phoneticPr fontId="3"/>
  </si>
  <si>
    <t>代表者氏名</t>
    <phoneticPr fontId="3"/>
  </si>
  <si>
    <t>記</t>
  </si>
  <si>
    <t>１　入札番号</t>
    <rPh sb="2" eb="4">
      <t>ニュウサツ</t>
    </rPh>
    <rPh sb="4" eb="6">
      <t>バンゴウ</t>
    </rPh>
    <phoneticPr fontId="3"/>
  </si>
  <si>
    <t>２　工事名</t>
    <phoneticPr fontId="3"/>
  </si>
  <si>
    <t>３　工事場所</t>
    <phoneticPr fontId="3"/>
  </si>
  <si>
    <t>３　工事場所</t>
    <phoneticPr fontId="3"/>
  </si>
  <si>
    <t>４　評価点申請</t>
    <rPh sb="2" eb="4">
      <t>ヒョウカ</t>
    </rPh>
    <rPh sb="4" eb="5">
      <t>テン</t>
    </rPh>
    <rPh sb="5" eb="7">
      <t>シンセイ</t>
    </rPh>
    <phoneticPr fontId="3"/>
  </si>
  <si>
    <t>総合評価のタイプ</t>
    <rPh sb="0" eb="4">
      <t>ソウゴウヒョウカ</t>
    </rPh>
    <phoneticPr fontId="3"/>
  </si>
  <si>
    <t>：</t>
    <phoneticPr fontId="3"/>
  </si>
  <si>
    <t>受注形態</t>
    <rPh sb="0" eb="2">
      <t>ジュチュウ</t>
    </rPh>
    <rPh sb="2" eb="4">
      <t>ケイタイ</t>
    </rPh>
    <phoneticPr fontId="3"/>
  </si>
  <si>
    <t>企業の施工能力について</t>
    <phoneticPr fontId="3"/>
  </si>
  <si>
    <t>評価項目</t>
  </si>
  <si>
    <t>申請評価基準</t>
    <rPh sb="0" eb="2">
      <t>シンセイ</t>
    </rPh>
    <rPh sb="2" eb="4">
      <t>ヒョウカ</t>
    </rPh>
    <rPh sb="4" eb="6">
      <t>キジュン</t>
    </rPh>
    <phoneticPr fontId="3"/>
  </si>
  <si>
    <t>申請点</t>
    <rPh sb="0" eb="2">
      <t>シンセイ</t>
    </rPh>
    <rPh sb="2" eb="3">
      <t>テン</t>
    </rPh>
    <phoneticPr fontId="3"/>
  </si>
  <si>
    <t>同種工事の実績あり</t>
  </si>
  <si>
    <t>登録基幹技能者の配置</t>
    <rPh sb="0" eb="2">
      <t>トウロク</t>
    </rPh>
    <rPh sb="2" eb="4">
      <t>キカン</t>
    </rPh>
    <rPh sb="4" eb="7">
      <t>ギノウシャ</t>
    </rPh>
    <rPh sb="8" eb="10">
      <t>ハイチ</t>
    </rPh>
    <phoneticPr fontId="3"/>
  </si>
  <si>
    <t>直接入力</t>
    <rPh sb="0" eb="2">
      <t>チョクセツ</t>
    </rPh>
    <rPh sb="2" eb="4">
      <t>ニュウリョク</t>
    </rPh>
    <phoneticPr fontId="3"/>
  </si>
  <si>
    <t>企業の地域貢献度等について</t>
    <phoneticPr fontId="3"/>
  </si>
  <si>
    <t>企業の地域貢献度等について</t>
    <phoneticPr fontId="3"/>
  </si>
  <si>
    <t>企業の地理的条件</t>
  </si>
  <si>
    <t>労働福祉の状況</t>
    <rPh sb="0" eb="2">
      <t>ロウドウ</t>
    </rPh>
    <rPh sb="2" eb="4">
      <t>フクシ</t>
    </rPh>
    <phoneticPr fontId="3"/>
  </si>
  <si>
    <t>雇用実績</t>
    <rPh sb="0" eb="2">
      <t>コヨウ</t>
    </rPh>
    <rPh sb="2" eb="4">
      <t>ジッセキ</t>
    </rPh>
    <phoneticPr fontId="3"/>
  </si>
  <si>
    <t>※</t>
    <phoneticPr fontId="3"/>
  </si>
  <si>
    <t>※</t>
    <phoneticPr fontId="3"/>
  </si>
  <si>
    <t>※</t>
    <phoneticPr fontId="3"/>
  </si>
  <si>
    <t>工事名：</t>
    <rPh sb="0" eb="2">
      <t>コウジ</t>
    </rPh>
    <phoneticPr fontId="3"/>
  </si>
  <si>
    <t>発注機関名</t>
  </si>
  <si>
    <t>施工場所</t>
  </si>
  <si>
    <t>◎根拠書類について：</t>
    <rPh sb="1" eb="3">
      <t>コンキョ</t>
    </rPh>
    <rPh sb="3" eb="5">
      <t>ショルイ</t>
    </rPh>
    <phoneticPr fontId="3"/>
  </si>
  <si>
    <t>あり</t>
  </si>
  <si>
    <t>生年
月日</t>
    <rPh sb="0" eb="2">
      <t>セイネン</t>
    </rPh>
    <rPh sb="3" eb="5">
      <t>ガッピ</t>
    </rPh>
    <phoneticPr fontId="3"/>
  </si>
  <si>
    <t>昭和</t>
    <rPh sb="0" eb="2">
      <t>ショウワ</t>
    </rPh>
    <phoneticPr fontId="3"/>
  </si>
  <si>
    <t>月</t>
    <phoneticPr fontId="3"/>
  </si>
  <si>
    <t>フリガナ</t>
    <phoneticPr fontId="3"/>
  </si>
  <si>
    <t>氏　名</t>
    <rPh sb="0" eb="1">
      <t>シ</t>
    </rPh>
    <rPh sb="2" eb="3">
      <t>メイ</t>
    </rPh>
    <phoneticPr fontId="3"/>
  </si>
  <si>
    <t>．</t>
    <phoneticPr fontId="3"/>
  </si>
  <si>
    <t>施工実績の有無</t>
    <rPh sb="5" eb="7">
      <t>ウム</t>
    </rPh>
    <phoneticPr fontId="3"/>
  </si>
  <si>
    <t>平成○○年度　（一）○○○線　○○○○○工事（○○○工）</t>
    <rPh sb="8" eb="9">
      <t>イチ</t>
    </rPh>
    <rPh sb="13" eb="14">
      <t>セン</t>
    </rPh>
    <rPh sb="20" eb="22">
      <t>コウジ</t>
    </rPh>
    <rPh sb="26" eb="27">
      <t>コウ</t>
    </rPh>
    <phoneticPr fontId="3"/>
  </si>
  <si>
    <t>静岡県○○○○事務所</t>
    <rPh sb="0" eb="7">
      <t>シズオカケンマルマルマルマル</t>
    </rPh>
    <rPh sb="7" eb="9">
      <t>ジム</t>
    </rPh>
    <rPh sb="9" eb="10">
      <t>ショ</t>
    </rPh>
    <phoneticPr fontId="3"/>
  </si>
  <si>
    <t>静岡県　○○市　○○区　○○地内</t>
    <rPh sb="0" eb="3">
      <t>シズオカケン</t>
    </rPh>
    <rPh sb="6" eb="7">
      <t>シ</t>
    </rPh>
    <rPh sb="10" eb="11">
      <t>ク</t>
    </rPh>
    <rPh sb="14" eb="15">
      <t>チ</t>
    </rPh>
    <rPh sb="15" eb="16">
      <t>ナイ</t>
    </rPh>
    <phoneticPr fontId="3"/>
  </si>
  <si>
    <t>契約金額</t>
  </si>
  <si>
    <t>円</t>
    <rPh sb="0" eb="1">
      <t>エン</t>
    </rPh>
    <phoneticPr fontId="3"/>
  </si>
  <si>
    <t>受注形態等</t>
  </si>
  <si>
    <t>工事内容</t>
    <rPh sb="2" eb="4">
      <t>ナイヨウ</t>
    </rPh>
    <phoneticPr fontId="3"/>
  </si>
  <si>
    <t>交通基盤部</t>
    <rPh sb="0" eb="2">
      <t>コウツウ</t>
    </rPh>
    <rPh sb="2" eb="4">
      <t>キバン</t>
    </rPh>
    <rPh sb="4" eb="5">
      <t>ブ</t>
    </rPh>
    <phoneticPr fontId="3"/>
  </si>
  <si>
    <t>部長</t>
    <rPh sb="0" eb="2">
      <t>ブチョウ</t>
    </rPh>
    <phoneticPr fontId="3"/>
  </si>
  <si>
    <t>なし</t>
    <phoneticPr fontId="3"/>
  </si>
  <si>
    <t>所長</t>
    <rPh sb="0" eb="2">
      <t>ショチョウ</t>
    </rPh>
    <phoneticPr fontId="3"/>
  </si>
  <si>
    <r>
      <t>企業の施工実績等</t>
    </r>
    <r>
      <rPr>
        <b/>
        <sz val="14"/>
        <color indexed="10"/>
        <rFont val="ＭＳ 明朝"/>
        <family val="1"/>
        <charset val="128"/>
      </rPr>
      <t>（選択項目）</t>
    </r>
    <rPh sb="9" eb="11">
      <t>センタク</t>
    </rPh>
    <rPh sb="11" eb="13">
      <t>コウモク</t>
    </rPh>
    <phoneticPr fontId="3"/>
  </si>
  <si>
    <t>会社名：</t>
    <phoneticPr fontId="3"/>
  </si>
  <si>
    <t>求める施工実績の内容</t>
    <rPh sb="0" eb="1">
      <t>モト</t>
    </rPh>
    <rPh sb="3" eb="5">
      <t>セコウ</t>
    </rPh>
    <rPh sb="5" eb="7">
      <t>ジッセキ</t>
    </rPh>
    <rPh sb="8" eb="10">
      <t>ナイヨウ</t>
    </rPh>
    <phoneticPr fontId="3"/>
  </si>
  <si>
    <t>特殊な工事実績の有無</t>
    <rPh sb="0" eb="2">
      <t>トクシュ</t>
    </rPh>
    <rPh sb="3" eb="5">
      <t>コウジ</t>
    </rPh>
    <rPh sb="5" eb="7">
      <t>ジッセキ</t>
    </rPh>
    <rPh sb="8" eb="10">
      <t>ウム</t>
    </rPh>
    <phoneticPr fontId="3"/>
  </si>
  <si>
    <t>工　事　名　称　等</t>
    <rPh sb="0" eb="1">
      <t>コウ</t>
    </rPh>
    <rPh sb="2" eb="3">
      <t>コト</t>
    </rPh>
    <rPh sb="4" eb="5">
      <t>メイ</t>
    </rPh>
    <rPh sb="6" eb="7">
      <t>ショウ</t>
    </rPh>
    <rPh sb="8" eb="9">
      <t>トウ</t>
    </rPh>
    <phoneticPr fontId="3"/>
  </si>
  <si>
    <t>自社工場における製作</t>
    <rPh sb="0" eb="2">
      <t>ジシャ</t>
    </rPh>
    <rPh sb="2" eb="4">
      <t>コウジョウ</t>
    </rPh>
    <rPh sb="8" eb="10">
      <t>セイサク</t>
    </rPh>
    <phoneticPr fontId="3"/>
  </si>
  <si>
    <t>ＩＳＯ9001</t>
    <phoneticPr fontId="3"/>
  </si>
  <si>
    <t>管内での活動あり</t>
    <rPh sb="0" eb="2">
      <t>カンナイ</t>
    </rPh>
    <rPh sb="4" eb="6">
      <t>カツドウ</t>
    </rPh>
    <phoneticPr fontId="3"/>
  </si>
  <si>
    <t>ＩＳＯ14001</t>
    <phoneticPr fontId="3"/>
  </si>
  <si>
    <t>管内以外での活動あり</t>
    <rPh sb="2" eb="4">
      <t>イガイ</t>
    </rPh>
    <phoneticPr fontId="3"/>
  </si>
  <si>
    <t>エコアクション２１</t>
    <phoneticPr fontId="3"/>
  </si>
  <si>
    <t>企業の施工実績等</t>
    <phoneticPr fontId="3"/>
  </si>
  <si>
    <t>←</t>
    <phoneticPr fontId="3"/>
  </si>
  <si>
    <t>施　工　実　績　の　概　要</t>
    <rPh sb="0" eb="1">
      <t>シ</t>
    </rPh>
    <rPh sb="2" eb="3">
      <t>コウ</t>
    </rPh>
    <rPh sb="4" eb="5">
      <t>ジツ</t>
    </rPh>
    <rPh sb="6" eb="7">
      <t>ツムギ</t>
    </rPh>
    <rPh sb="10" eb="11">
      <t>オオムネ</t>
    </rPh>
    <rPh sb="12" eb="13">
      <t>ヨウ</t>
    </rPh>
    <phoneticPr fontId="3"/>
  </si>
  <si>
    <t>CORINSへの登録</t>
    <phoneticPr fontId="3"/>
  </si>
  <si>
    <t>登録番号</t>
    <phoneticPr fontId="3"/>
  </si>
  <si>
    <t xml:space="preserve">工事名称 </t>
    <phoneticPr fontId="3"/>
  </si>
  <si>
    <t>（消費税込みの金額を記載すること）</t>
    <phoneticPr fontId="3"/>
  </si>
  <si>
    <t>工期</t>
    <phoneticPr fontId="3"/>
  </si>
  <si>
    <t>年</t>
    <phoneticPr fontId="3"/>
  </si>
  <si>
    <t>月</t>
    <phoneticPr fontId="3"/>
  </si>
  <si>
    <t>日</t>
    <phoneticPr fontId="3"/>
  </si>
  <si>
    <t>～</t>
    <phoneticPr fontId="3"/>
  </si>
  <si>
    <t>単体受注は単体と記載し、共同企業体は共同企業体名とその構成員名を記載（甲型の場合は出資比率（％）を、乙型の場合は分担施工金額（百万円）も記載）</t>
    <phoneticPr fontId="3"/>
  </si>
  <si>
    <t xml:space="preserve"> （記載例）
・道路改良工　延長　Ｌ＝○○○ｍ
・○○擁壁工　Ｈ＝○○ｍ　Ｌ＝○○ｍ・Ｌ型側溝工　Ｌ＝○○ｍ
・Ｕ型側溝工　Ｂ＝○○cm　ｈ＝○○cm　Ｌ＝○○ｍ・下層路盤工　Ａ＝○○m2</t>
    <phoneticPr fontId="3"/>
  </si>
  <si>
    <t>ISO･ｴｺｱｸｼｮﾝ21認証取得状況</t>
    <phoneticPr fontId="3"/>
  </si>
  <si>
    <t>ＩＳＯ9001</t>
    <phoneticPr fontId="3"/>
  </si>
  <si>
    <t>ＩＳＯ14001</t>
    <phoneticPr fontId="3"/>
  </si>
  <si>
    <t>82点以上</t>
    <rPh sb="2" eb="3">
      <t>テン</t>
    </rPh>
    <rPh sb="3" eb="5">
      <t>イジョウ</t>
    </rPh>
    <phoneticPr fontId="3"/>
  </si>
  <si>
    <t>過去３か年度において64点以下の工事成績あり</t>
    <rPh sb="0" eb="2">
      <t>カコ</t>
    </rPh>
    <rPh sb="4" eb="6">
      <t>ネンド</t>
    </rPh>
    <rPh sb="12" eb="13">
      <t>テン</t>
    </rPh>
    <rPh sb="13" eb="15">
      <t>イカ</t>
    </rPh>
    <rPh sb="16" eb="18">
      <t>コウジ</t>
    </rPh>
    <rPh sb="18" eb="20">
      <t>セイセキ</t>
    </rPh>
    <phoneticPr fontId="3"/>
  </si>
  <si>
    <t>エコアクション２１</t>
    <phoneticPr fontId="3"/>
  </si>
  <si>
    <t>なし</t>
    <phoneticPr fontId="3"/>
  </si>
  <si>
    <t>会社名：</t>
    <phoneticPr fontId="3"/>
  </si>
  <si>
    <t>所在地</t>
    <rPh sb="0" eb="3">
      <t>ショザイチ</t>
    </rPh>
    <phoneticPr fontId="3"/>
  </si>
  <si>
    <t>○○県　○○市　○○　○－○－○</t>
    <rPh sb="2" eb="3">
      <t>ケン</t>
    </rPh>
    <rPh sb="6" eb="7">
      <t>シ</t>
    </rPh>
    <phoneticPr fontId="3"/>
  </si>
  <si>
    <t>登録基幹技能者講習の種目</t>
    <rPh sb="0" eb="2">
      <t>トウロク</t>
    </rPh>
    <rPh sb="2" eb="4">
      <t>キカン</t>
    </rPh>
    <rPh sb="4" eb="7">
      <t>ギノウシャ</t>
    </rPh>
    <rPh sb="7" eb="9">
      <t>コウシュウ</t>
    </rPh>
    <rPh sb="10" eb="12">
      <t>シュモク</t>
    </rPh>
    <phoneticPr fontId="3"/>
  </si>
  <si>
    <t>修了証番号</t>
    <rPh sb="0" eb="2">
      <t>シュウリョウ</t>
    </rPh>
    <rPh sb="2" eb="3">
      <t>ショウ</t>
    </rPh>
    <rPh sb="3" eb="5">
      <t>バンゴウ</t>
    </rPh>
    <phoneticPr fontId="3"/>
  </si>
  <si>
    <t>第　</t>
    <rPh sb="0" eb="1">
      <t>ダイ</t>
    </rPh>
    <phoneticPr fontId="3"/>
  </si>
  <si>
    <t>○○－○○－○○○</t>
    <phoneticPr fontId="3"/>
  </si>
  <si>
    <t>←</t>
    <phoneticPr fontId="3"/>
  </si>
  <si>
    <t>フリガナ</t>
    <phoneticPr fontId="3"/>
  </si>
  <si>
    <t>○○○○　○○○○</t>
    <phoneticPr fontId="3"/>
  </si>
  <si>
    <t>○○　　　○○</t>
    <phoneticPr fontId="3"/>
  </si>
  <si>
    <t>（</t>
    <phoneticPr fontId="3"/>
  </si>
  <si>
    <t>．</t>
    <phoneticPr fontId="3"/>
  </si>
  <si>
    <t>）</t>
    <phoneticPr fontId="3"/>
  </si>
  <si>
    <t>修了年月日</t>
    <rPh sb="0" eb="2">
      <t>シュウリョウ</t>
    </rPh>
    <rPh sb="2" eb="5">
      <t>ネンガッピ</t>
    </rPh>
    <phoneticPr fontId="3"/>
  </si>
  <si>
    <t>有効
期限</t>
    <rPh sb="0" eb="2">
      <t>ユウコウ</t>
    </rPh>
    <rPh sb="3" eb="5">
      <t>キゲン</t>
    </rPh>
    <phoneticPr fontId="3"/>
  </si>
  <si>
    <t>登録番号</t>
    <rPh sb="0" eb="2">
      <t>トウロク</t>
    </rPh>
    <rPh sb="2" eb="4">
      <t>バンゴウ</t>
    </rPh>
    <phoneticPr fontId="3"/>
  </si>
  <si>
    <t>○○○○○○</t>
    <phoneticPr fontId="3"/>
  </si>
  <si>
    <t>番</t>
    <rPh sb="0" eb="1">
      <t>バン</t>
    </rPh>
    <phoneticPr fontId="3"/>
  </si>
  <si>
    <t>←</t>
    <phoneticPr fontId="3"/>
  </si>
  <si>
    <t>所属組織名</t>
    <rPh sb="0" eb="2">
      <t>ショゾク</t>
    </rPh>
    <rPh sb="2" eb="5">
      <t>ソシキメイ</t>
    </rPh>
    <phoneticPr fontId="3"/>
  </si>
  <si>
    <t>○○建設株式会社</t>
    <rPh sb="2" eb="4">
      <t>ケンセツ</t>
    </rPh>
    <rPh sb="4" eb="6">
      <t>カブシキ</t>
    </rPh>
    <rPh sb="6" eb="8">
      <t>カイシャ</t>
    </rPh>
    <phoneticPr fontId="3"/>
  </si>
  <si>
    <t>○○県　○○市　○○　○－○－○</t>
    <phoneticPr fontId="3"/>
  </si>
  <si>
    <t>予定従事期間</t>
    <rPh sb="0" eb="2">
      <t>ヨテイ</t>
    </rPh>
    <rPh sb="2" eb="4">
      <t>ジュウジ</t>
    </rPh>
    <rPh sb="4" eb="6">
      <t>キカン</t>
    </rPh>
    <phoneticPr fontId="3"/>
  </si>
  <si>
    <t>から</t>
    <phoneticPr fontId="3"/>
  </si>
  <si>
    <t>までの 約</t>
    <rPh sb="4" eb="5">
      <t>ヤク</t>
    </rPh>
    <phoneticPr fontId="3"/>
  </si>
  <si>
    <t>か月間</t>
    <rPh sb="1" eb="3">
      <t>ゲツカン</t>
    </rPh>
    <phoneticPr fontId="3"/>
  </si>
  <si>
    <t>-</t>
    <phoneticPr fontId="3"/>
  </si>
  <si>
    <t>○○○建設株式会社</t>
    <rPh sb="3" eb="5">
      <t>ケンセツ</t>
    </rPh>
    <rPh sb="5" eb="7">
      <t>カブシキ</t>
    </rPh>
    <rPh sb="7" eb="9">
      <t>カイシャ</t>
    </rPh>
    <phoneticPr fontId="3"/>
  </si>
  <si>
    <t>標準型</t>
    <rPh sb="0" eb="3">
      <t>ヒョウジュンガタ</t>
    </rPh>
    <phoneticPr fontId="3"/>
  </si>
  <si>
    <t>簡易型Ⅰ＆簡易型Ⅱ</t>
    <rPh sb="0" eb="3">
      <t>カンイガタ</t>
    </rPh>
    <rPh sb="5" eb="8">
      <t>カンイガタ</t>
    </rPh>
    <phoneticPr fontId="3"/>
  </si>
  <si>
    <t>発注機関入力データ</t>
    <rPh sb="0" eb="2">
      <t>ハッチュウ</t>
    </rPh>
    <rPh sb="2" eb="4">
      <t>キカン</t>
    </rPh>
    <rPh sb="4" eb="6">
      <t>ニュウリョク</t>
    </rPh>
    <phoneticPr fontId="3"/>
  </si>
  <si>
    <t>監理技術者になりうる資格（技術士のみ）※必須</t>
    <rPh sb="0" eb="2">
      <t>カンリ</t>
    </rPh>
    <rPh sb="2" eb="4">
      <t>ギジュツ</t>
    </rPh>
    <rPh sb="4" eb="5">
      <t>シャ</t>
    </rPh>
    <rPh sb="10" eb="12">
      <t>シカク</t>
    </rPh>
    <rPh sb="13" eb="15">
      <t>ギジュツ</t>
    </rPh>
    <rPh sb="15" eb="16">
      <t>シ</t>
    </rPh>
    <rPh sb="20" eb="22">
      <t>ヒッス</t>
    </rPh>
    <phoneticPr fontId="3"/>
  </si>
  <si>
    <t>同等の資格（※必須分）</t>
    <rPh sb="0" eb="2">
      <t>ドウトウ</t>
    </rPh>
    <rPh sb="3" eb="5">
      <t>シカク</t>
    </rPh>
    <rPh sb="7" eb="9">
      <t>ヒッス</t>
    </rPh>
    <rPh sb="9" eb="10">
      <t>ブン</t>
    </rPh>
    <phoneticPr fontId="3"/>
  </si>
  <si>
    <t>同等の資格として追加できる資格</t>
    <rPh sb="0" eb="2">
      <t>ドウトウ</t>
    </rPh>
    <rPh sb="3" eb="5">
      <t>シカク</t>
    </rPh>
    <rPh sb="8" eb="10">
      <t>ツイカ</t>
    </rPh>
    <rPh sb="13" eb="15">
      <t>シカク</t>
    </rPh>
    <phoneticPr fontId="3"/>
  </si>
  <si>
    <t>監理技術者になりうる資格※必須</t>
    <rPh sb="0" eb="2">
      <t>カンリ</t>
    </rPh>
    <rPh sb="2" eb="4">
      <t>ギジュツ</t>
    </rPh>
    <rPh sb="4" eb="5">
      <t>シャ</t>
    </rPh>
    <rPh sb="10" eb="12">
      <t>シカク</t>
    </rPh>
    <phoneticPr fontId="3"/>
  </si>
  <si>
    <t>主任技術者になりうる資格</t>
    <phoneticPr fontId="3"/>
  </si>
  <si>
    <t>総合評価のタイプ</t>
    <rPh sb="0" eb="2">
      <t>ソウゴウ</t>
    </rPh>
    <rPh sb="2" eb="4">
      <t>ヒョウカ</t>
    </rPh>
    <phoneticPr fontId="3"/>
  </si>
  <si>
    <t>公告日</t>
    <rPh sb="0" eb="2">
      <t>コウコク</t>
    </rPh>
    <rPh sb="2" eb="3">
      <t>ビ</t>
    </rPh>
    <phoneticPr fontId="3"/>
  </si>
  <si>
    <t>平成</t>
    <rPh sb="0" eb="2">
      <t>ヘイセイ</t>
    </rPh>
    <phoneticPr fontId="3"/>
  </si>
  <si>
    <t>年</t>
    <rPh sb="0" eb="1">
      <t>ネン</t>
    </rPh>
    <phoneticPr fontId="3"/>
  </si>
  <si>
    <t>月</t>
    <rPh sb="0" eb="1">
      <t>ガツ</t>
    </rPh>
    <phoneticPr fontId="3"/>
  </si>
  <si>
    <t>日</t>
    <rPh sb="0" eb="1">
      <t>ニチ</t>
    </rPh>
    <phoneticPr fontId="3"/>
  </si>
  <si>
    <t>下田土木事務所</t>
    <rPh sb="0" eb="2">
      <t>シモダ</t>
    </rPh>
    <rPh sb="2" eb="4">
      <t>ドボク</t>
    </rPh>
    <rPh sb="4" eb="6">
      <t>ジム</t>
    </rPh>
    <rPh sb="6" eb="7">
      <t>ショ</t>
    </rPh>
    <phoneticPr fontId="3"/>
  </si>
  <si>
    <t>技術士建設部門又は同等の資格*1</t>
    <phoneticPr fontId="3"/>
  </si>
  <si>
    <t>技術士総合技術監理部門（建設）</t>
    <phoneticPr fontId="3"/>
  </si>
  <si>
    <t>１級土木施工管理技士又は同等の資格*1</t>
    <phoneticPr fontId="3"/>
  </si>
  <si>
    <t>技術士建設部門、技術士総合技術監理部門（建設）</t>
    <phoneticPr fontId="3"/>
  </si>
  <si>
    <t>２級建設機械施工技士</t>
    <phoneticPr fontId="3"/>
  </si>
  <si>
    <t>設定あり</t>
    <rPh sb="0" eb="2">
      <t>セッテイ</t>
    </rPh>
    <phoneticPr fontId="3"/>
  </si>
  <si>
    <t>登録電気工事基幹技能者</t>
  </si>
  <si>
    <t>発注機関名</t>
    <rPh sb="0" eb="2">
      <t>ハッチュウ</t>
    </rPh>
    <rPh sb="2" eb="4">
      <t>キカン</t>
    </rPh>
    <rPh sb="4" eb="5">
      <t>メイ</t>
    </rPh>
    <phoneticPr fontId="3"/>
  </si>
  <si>
    <t>静岡土木事務所</t>
    <rPh sb="0" eb="2">
      <t>シズオカ</t>
    </rPh>
    <rPh sb="2" eb="4">
      <t>ドボク</t>
    </rPh>
    <rPh sb="4" eb="6">
      <t>ジム</t>
    </rPh>
    <rPh sb="6" eb="7">
      <t>ショ</t>
    </rPh>
    <phoneticPr fontId="3"/>
  </si>
  <si>
    <t>熱海土木事務所</t>
    <rPh sb="0" eb="2">
      <t>アタミ</t>
    </rPh>
    <rPh sb="2" eb="4">
      <t>ドボク</t>
    </rPh>
    <rPh sb="4" eb="6">
      <t>ジム</t>
    </rPh>
    <rPh sb="6" eb="7">
      <t>ショ</t>
    </rPh>
    <phoneticPr fontId="3"/>
  </si>
  <si>
    <t>Ｂ</t>
    <phoneticPr fontId="3"/>
  </si>
  <si>
    <t>設定なし</t>
    <rPh sb="0" eb="2">
      <t>セッテイ</t>
    </rPh>
    <phoneticPr fontId="3"/>
  </si>
  <si>
    <t>そのほかの必須資格なし</t>
    <rPh sb="5" eb="7">
      <t>ヒッス</t>
    </rPh>
    <rPh sb="7" eb="9">
      <t>シカク</t>
    </rPh>
    <phoneticPr fontId="3"/>
  </si>
  <si>
    <t>１級建築施工管理技士</t>
    <phoneticPr fontId="3"/>
  </si>
  <si>
    <t>２級建築士</t>
    <phoneticPr fontId="3"/>
  </si>
  <si>
    <t>簡易型Ⅰ</t>
    <rPh sb="0" eb="3">
      <t>カンイガタ</t>
    </rPh>
    <phoneticPr fontId="3"/>
  </si>
  <si>
    <t>登録橋梁基幹技能者</t>
  </si>
  <si>
    <t>入札番号</t>
    <rPh sb="0" eb="2">
      <t>ニュウサツ</t>
    </rPh>
    <rPh sb="2" eb="4">
      <t>バンゴウ</t>
    </rPh>
    <phoneticPr fontId="3"/>
  </si>
  <si>
    <t>第</t>
    <rPh sb="0" eb="1">
      <t>ダイ</t>
    </rPh>
    <phoneticPr fontId="3"/>
  </si>
  <si>
    <t>号</t>
    <rPh sb="0" eb="1">
      <t>ゴウ</t>
    </rPh>
    <phoneticPr fontId="3"/>
  </si>
  <si>
    <t>沼津土木事務所</t>
    <rPh sb="0" eb="2">
      <t>ヌマヅ</t>
    </rPh>
    <rPh sb="2" eb="4">
      <t>ドボク</t>
    </rPh>
    <rPh sb="4" eb="6">
      <t>ジム</t>
    </rPh>
    <rPh sb="6" eb="7">
      <t>ショ</t>
    </rPh>
    <phoneticPr fontId="3"/>
  </si>
  <si>
    <t>大工工事</t>
    <rPh sb="0" eb="2">
      <t>ダイク</t>
    </rPh>
    <rPh sb="2" eb="4">
      <t>コウジ</t>
    </rPh>
    <phoneticPr fontId="3"/>
  </si>
  <si>
    <t>簡易型Ⅱ</t>
    <rPh sb="0" eb="3">
      <t>カンイガタ</t>
    </rPh>
    <phoneticPr fontId="3"/>
  </si>
  <si>
    <t>登録造園基幹技能者</t>
  </si>
  <si>
    <t>発注年度</t>
    <rPh sb="0" eb="2">
      <t>ハッチュウ</t>
    </rPh>
    <rPh sb="2" eb="4">
      <t>ネンド</t>
    </rPh>
    <phoneticPr fontId="3"/>
  </si>
  <si>
    <t>年度</t>
    <rPh sb="0" eb="2">
      <t>ネンド</t>
    </rPh>
    <phoneticPr fontId="3"/>
  </si>
  <si>
    <t>富士土木事務所</t>
    <rPh sb="0" eb="2">
      <t>フジ</t>
    </rPh>
    <rPh sb="2" eb="4">
      <t>ドボク</t>
    </rPh>
    <rPh sb="4" eb="6">
      <t>ジム</t>
    </rPh>
    <rPh sb="6" eb="7">
      <t>ショ</t>
    </rPh>
    <phoneticPr fontId="3"/>
  </si>
  <si>
    <t>左官工事</t>
    <rPh sb="0" eb="2">
      <t>サカン</t>
    </rPh>
    <rPh sb="2" eb="4">
      <t>コウジ</t>
    </rPh>
    <phoneticPr fontId="3"/>
  </si>
  <si>
    <t>登録コンクリート圧送基幹技能者</t>
  </si>
  <si>
    <t>整理番号</t>
    <rPh sb="0" eb="2">
      <t>セイリ</t>
    </rPh>
    <rPh sb="2" eb="4">
      <t>バンゴウ</t>
    </rPh>
    <phoneticPr fontId="3"/>
  </si>
  <si>
    <t>とび･土工･コンクリート工事</t>
    <rPh sb="3" eb="4">
      <t>ド</t>
    </rPh>
    <rPh sb="4" eb="5">
      <t>コウ</t>
    </rPh>
    <rPh sb="12" eb="14">
      <t>コウジ</t>
    </rPh>
    <phoneticPr fontId="3"/>
  </si>
  <si>
    <t>登録防水基幹技能者</t>
  </si>
  <si>
    <t>工事名</t>
    <rPh sb="0" eb="2">
      <t>コウジ</t>
    </rPh>
    <rPh sb="2" eb="3">
      <t>メイ</t>
    </rPh>
    <phoneticPr fontId="3"/>
  </si>
  <si>
    <t>[</t>
    <phoneticPr fontId="3"/>
  </si>
  <si>
    <t>]</t>
    <phoneticPr fontId="3"/>
  </si>
  <si>
    <t>島田土木事務所</t>
    <rPh sb="0" eb="2">
      <t>シマダ</t>
    </rPh>
    <rPh sb="2" eb="4">
      <t>ドボク</t>
    </rPh>
    <rPh sb="4" eb="6">
      <t>ジム</t>
    </rPh>
    <rPh sb="6" eb="7">
      <t>ショ</t>
    </rPh>
    <phoneticPr fontId="3"/>
  </si>
  <si>
    <t>石工事</t>
    <rPh sb="0" eb="1">
      <t>イシ</t>
    </rPh>
    <rPh sb="1" eb="3">
      <t>コウジ</t>
    </rPh>
    <phoneticPr fontId="3"/>
  </si>
  <si>
    <t>登録トンネル基幹技能者</t>
  </si>
  <si>
    <t>袋井土木事務所</t>
    <rPh sb="0" eb="2">
      <t>フクロイ</t>
    </rPh>
    <rPh sb="2" eb="4">
      <t>ドボク</t>
    </rPh>
    <rPh sb="4" eb="6">
      <t>ジム</t>
    </rPh>
    <rPh sb="6" eb="7">
      <t>ショ</t>
    </rPh>
    <phoneticPr fontId="3"/>
  </si>
  <si>
    <t>屋根工事</t>
    <rPh sb="0" eb="2">
      <t>ヤネ</t>
    </rPh>
    <rPh sb="2" eb="4">
      <t>コウジ</t>
    </rPh>
    <phoneticPr fontId="3"/>
  </si>
  <si>
    <t>登録建設塗装基幹技能者</t>
  </si>
  <si>
    <t>工事箇所</t>
    <rPh sb="0" eb="2">
      <t>コウジ</t>
    </rPh>
    <rPh sb="2" eb="4">
      <t>カショ</t>
    </rPh>
    <phoneticPr fontId="3"/>
  </si>
  <si>
    <t>静岡県</t>
    <rPh sb="0" eb="3">
      <t>シズオカケン</t>
    </rPh>
    <phoneticPr fontId="3"/>
  </si>
  <si>
    <t>浜松土木事務所</t>
    <rPh sb="0" eb="2">
      <t>ハママツ</t>
    </rPh>
    <rPh sb="2" eb="4">
      <t>ドボク</t>
    </rPh>
    <rPh sb="4" eb="6">
      <t>ジム</t>
    </rPh>
    <rPh sb="6" eb="7">
      <t>ショ</t>
    </rPh>
    <phoneticPr fontId="3"/>
  </si>
  <si>
    <t>電気工事</t>
    <rPh sb="0" eb="2">
      <t>デンキ</t>
    </rPh>
    <rPh sb="2" eb="4">
      <t>コウジ</t>
    </rPh>
    <phoneticPr fontId="3"/>
  </si>
  <si>
    <t>技術士総合技術監理部門（電気電子）</t>
    <phoneticPr fontId="3"/>
  </si>
  <si>
    <t>技術士建設部門、技術士総合技術監理部門（建設）</t>
    <rPh sb="20" eb="22">
      <t>ケンセツ</t>
    </rPh>
    <phoneticPr fontId="3"/>
  </si>
  <si>
    <t>１級電気工事施工管理技士又は同等の資格*1</t>
    <rPh sb="2" eb="4">
      <t>デンキ</t>
    </rPh>
    <rPh sb="4" eb="6">
      <t>コウジ</t>
    </rPh>
    <phoneticPr fontId="3"/>
  </si>
  <si>
    <t>技術士電気電子部門、技術士総合技術監理部門（電気電子）</t>
    <rPh sb="3" eb="5">
      <t>デンキ</t>
    </rPh>
    <rPh sb="5" eb="7">
      <t>デンシ</t>
    </rPh>
    <phoneticPr fontId="3"/>
  </si>
  <si>
    <t>登録左官基幹技能者</t>
  </si>
  <si>
    <t>発注工種</t>
    <rPh sb="0" eb="2">
      <t>ハッチュウ</t>
    </rPh>
    <rPh sb="2" eb="4">
      <t>コウシュ</t>
    </rPh>
    <phoneticPr fontId="3"/>
  </si>
  <si>
    <t>電気通信工事</t>
    <rPh sb="0" eb="2">
      <t>デンキ</t>
    </rPh>
    <rPh sb="2" eb="4">
      <t>ツウシン</t>
    </rPh>
    <rPh sb="4" eb="6">
      <t>コウジ</t>
    </rPh>
    <phoneticPr fontId="3"/>
  </si>
  <si>
    <t>田子の浦港管理事務所</t>
    <rPh sb="0" eb="2">
      <t>タゴ</t>
    </rPh>
    <rPh sb="3" eb="4">
      <t>ウラ</t>
    </rPh>
    <rPh sb="4" eb="5">
      <t>コウ</t>
    </rPh>
    <rPh sb="5" eb="7">
      <t>カンリ</t>
    </rPh>
    <rPh sb="7" eb="9">
      <t>ジム</t>
    </rPh>
    <rPh sb="9" eb="10">
      <t>ショ</t>
    </rPh>
    <phoneticPr fontId="3"/>
  </si>
  <si>
    <t>管工事</t>
    <rPh sb="0" eb="1">
      <t>カン</t>
    </rPh>
    <rPh sb="1" eb="3">
      <t>コウジ</t>
    </rPh>
    <phoneticPr fontId="3"/>
  </si>
  <si>
    <t>必須資格なし</t>
    <rPh sb="0" eb="2">
      <t>ヒッス</t>
    </rPh>
    <rPh sb="2" eb="4">
      <t>シカク</t>
    </rPh>
    <phoneticPr fontId="3"/>
  </si>
  <si>
    <t>追加資格なし</t>
    <rPh sb="0" eb="2">
      <t>ツイカ</t>
    </rPh>
    <rPh sb="2" eb="4">
      <t>シカク</t>
    </rPh>
    <phoneticPr fontId="3"/>
  </si>
  <si>
    <t>登録機械土工基幹技能者</t>
  </si>
  <si>
    <t>総合評価の評価項目データ</t>
    <rPh sb="0" eb="4">
      <t>ソウゴウヒョウカ</t>
    </rPh>
    <rPh sb="5" eb="7">
      <t>ヒョウカ</t>
    </rPh>
    <rPh sb="7" eb="9">
      <t>コウモク</t>
    </rPh>
    <phoneticPr fontId="3"/>
  </si>
  <si>
    <t>清水港管理局</t>
    <rPh sb="0" eb="2">
      <t>シミズ</t>
    </rPh>
    <rPh sb="2" eb="3">
      <t>コウ</t>
    </rPh>
    <rPh sb="3" eb="6">
      <t>カンリキョク</t>
    </rPh>
    <phoneticPr fontId="3"/>
  </si>
  <si>
    <t>タイル･れんが･ブロック工事</t>
    <rPh sb="12" eb="14">
      <t>コウジ</t>
    </rPh>
    <phoneticPr fontId="3"/>
  </si>
  <si>
    <t>登録海上起重基幹技能者</t>
  </si>
  <si>
    <t>焼津漁港管理事務所</t>
    <rPh sb="0" eb="2">
      <t>ヤイヅ</t>
    </rPh>
    <rPh sb="2" eb="4">
      <t>ギョコウ</t>
    </rPh>
    <rPh sb="4" eb="6">
      <t>カンリ</t>
    </rPh>
    <rPh sb="6" eb="8">
      <t>ジム</t>
    </rPh>
    <rPh sb="8" eb="9">
      <t>ショ</t>
    </rPh>
    <phoneticPr fontId="3"/>
  </si>
  <si>
    <t>鋼構造物工事</t>
    <rPh sb="0" eb="1">
      <t>コウ</t>
    </rPh>
    <rPh sb="1" eb="4">
      <t>コウゾウブツ</t>
    </rPh>
    <rPh sb="4" eb="6">
      <t>コウジ</t>
    </rPh>
    <phoneticPr fontId="3"/>
  </si>
  <si>
    <t>登録プレストレストコンクリート工事基幹技能者</t>
  </si>
  <si>
    <t>企業の能力</t>
    <rPh sb="0" eb="2">
      <t>キギョウ</t>
    </rPh>
    <rPh sb="3" eb="5">
      <t>ノウリョク</t>
    </rPh>
    <phoneticPr fontId="3"/>
  </si>
  <si>
    <t>同種工事</t>
    <rPh sb="0" eb="2">
      <t>ドウシュ</t>
    </rPh>
    <rPh sb="2" eb="4">
      <t>コウジ</t>
    </rPh>
    <phoneticPr fontId="3"/>
  </si>
  <si>
    <t>御前崎港管理事務所</t>
    <rPh sb="0" eb="3">
      <t>オマエザキ</t>
    </rPh>
    <rPh sb="3" eb="4">
      <t>コウ</t>
    </rPh>
    <rPh sb="4" eb="6">
      <t>カンリ</t>
    </rPh>
    <rPh sb="6" eb="8">
      <t>ジム</t>
    </rPh>
    <rPh sb="8" eb="9">
      <t>ショ</t>
    </rPh>
    <phoneticPr fontId="3"/>
  </si>
  <si>
    <t>鉄筋工事</t>
    <rPh sb="0" eb="2">
      <t>テッキン</t>
    </rPh>
    <rPh sb="2" eb="4">
      <t>コウジ</t>
    </rPh>
    <phoneticPr fontId="3"/>
  </si>
  <si>
    <t>登録鉄筋基幹技能者</t>
  </si>
  <si>
    <t>類似工事</t>
    <rPh sb="0" eb="2">
      <t>ルイジ</t>
    </rPh>
    <rPh sb="2" eb="4">
      <t>コウジ</t>
    </rPh>
    <phoneticPr fontId="3"/>
  </si>
  <si>
    <t>静岡空港管理事務所</t>
    <rPh sb="0" eb="2">
      <t>シズオカ</t>
    </rPh>
    <rPh sb="2" eb="4">
      <t>クウコウ</t>
    </rPh>
    <rPh sb="4" eb="6">
      <t>カンリ</t>
    </rPh>
    <rPh sb="6" eb="8">
      <t>ジム</t>
    </rPh>
    <rPh sb="8" eb="9">
      <t>ショ</t>
    </rPh>
    <phoneticPr fontId="3"/>
  </si>
  <si>
    <t>２級土木施工管理技士（種別は「土木」）</t>
  </si>
  <si>
    <t>登録圧接基幹技能者</t>
  </si>
  <si>
    <t>特殊工事の実績</t>
    <phoneticPr fontId="3"/>
  </si>
  <si>
    <t>賀茂農林事務所</t>
    <rPh sb="0" eb="2">
      <t>カモ</t>
    </rPh>
    <rPh sb="2" eb="4">
      <t>ノウリン</t>
    </rPh>
    <rPh sb="4" eb="6">
      <t>ジム</t>
    </rPh>
    <rPh sb="6" eb="7">
      <t>ショ</t>
    </rPh>
    <phoneticPr fontId="3"/>
  </si>
  <si>
    <t>しゅんせつ工事</t>
    <rPh sb="5" eb="7">
      <t>コウジ</t>
    </rPh>
    <phoneticPr fontId="3"/>
  </si>
  <si>
    <t>技　術　資　料</t>
    <phoneticPr fontId="3"/>
  </si>
  <si>
    <t>※</t>
  </si>
  <si>
    <t>※</t>
    <phoneticPr fontId="3"/>
  </si>
  <si>
    <t>本申請書の申請点に誤りがあった場合、本来の評価より自己申請が低い場合は修正を行わず、自己申請が高い場合のみ本来の評価に下方修正する。</t>
    <rPh sb="59" eb="61">
      <t>カホウ</t>
    </rPh>
    <phoneticPr fontId="3"/>
  </si>
  <si>
    <t>事前審査登録制度対象</t>
    <rPh sb="0" eb="2">
      <t>ジゼン</t>
    </rPh>
    <rPh sb="2" eb="4">
      <t>シンサ</t>
    </rPh>
    <rPh sb="4" eb="6">
      <t>トウロク</t>
    </rPh>
    <rPh sb="6" eb="8">
      <t>セイド</t>
    </rPh>
    <rPh sb="8" eb="10">
      <t>タイショウ</t>
    </rPh>
    <phoneticPr fontId="3"/>
  </si>
  <si>
    <t>事前審査登録制度対象</t>
    <rPh sb="0" eb="2">
      <t>ジゼン</t>
    </rPh>
    <rPh sb="2" eb="4">
      <t>シンサ</t>
    </rPh>
    <rPh sb="4" eb="6">
      <t>トウロク</t>
    </rPh>
    <rPh sb="6" eb="8">
      <t>セイド</t>
    </rPh>
    <rPh sb="8" eb="10">
      <t>タイショウ</t>
    </rPh>
    <phoneticPr fontId="3"/>
  </si>
  <si>
    <t>災害協定に基づく活動</t>
    <rPh sb="0" eb="2">
      <t>サイガイ</t>
    </rPh>
    <rPh sb="2" eb="4">
      <t>キョウテイ</t>
    </rPh>
    <rPh sb="5" eb="6">
      <t>モト</t>
    </rPh>
    <rPh sb="8" eb="10">
      <t>カツドウ</t>
    </rPh>
    <phoneticPr fontId="3"/>
  </si>
  <si>
    <t>虚偽の申請を行った場合、入札参加停止等の処分をすることがあるので十分注意してください。</t>
    <rPh sb="12" eb="14">
      <t>ニュウサツ</t>
    </rPh>
    <rPh sb="14" eb="16">
      <t>サンカ</t>
    </rPh>
    <phoneticPr fontId="3"/>
  </si>
  <si>
    <t>同種工事は、入札公告に記載された内容による。</t>
    <rPh sb="0" eb="2">
      <t>ドウシュ</t>
    </rPh>
    <rPh sb="2" eb="4">
      <t>コウジ</t>
    </rPh>
    <rPh sb="6" eb="8">
      <t>ニュウサツ</t>
    </rPh>
    <rPh sb="8" eb="10">
      <t>コウコク</t>
    </rPh>
    <rPh sb="11" eb="13">
      <t>キサイ</t>
    </rPh>
    <rPh sb="16" eb="18">
      <t>ナイヨウ</t>
    </rPh>
    <phoneticPr fontId="3"/>
  </si>
  <si>
    <t>類似工事は、入札公告に記載された内容による。</t>
    <rPh sb="0" eb="2">
      <t>ルイジ</t>
    </rPh>
    <rPh sb="2" eb="4">
      <t>コウジ</t>
    </rPh>
    <rPh sb="6" eb="8">
      <t>ニュウサツ</t>
    </rPh>
    <rPh sb="8" eb="10">
      <t>コウコク</t>
    </rPh>
    <rPh sb="11" eb="13">
      <t>キサイ</t>
    </rPh>
    <rPh sb="16" eb="18">
      <t>ナイヨウ</t>
    </rPh>
    <phoneticPr fontId="3"/>
  </si>
  <si>
    <t>　〃</t>
    <phoneticPr fontId="3"/>
  </si>
  <si>
    <t>特殊工事は、入札公告に記載された内容による。</t>
    <rPh sb="0" eb="2">
      <t>トクシュ</t>
    </rPh>
    <rPh sb="2" eb="4">
      <t>コウジ</t>
    </rPh>
    <rPh sb="6" eb="8">
      <t>ニュウサツ</t>
    </rPh>
    <rPh sb="8" eb="10">
      <t>コウコク</t>
    </rPh>
    <rPh sb="11" eb="13">
      <t>キサイ</t>
    </rPh>
    <rPh sb="16" eb="18">
      <t>ナイヨウ</t>
    </rPh>
    <phoneticPr fontId="3"/>
  </si>
  <si>
    <t>入力は出来ません。</t>
    <rPh sb="0" eb="2">
      <t>ニュウリョク</t>
    </rPh>
    <rPh sb="3" eb="5">
      <t>デキ</t>
    </rPh>
    <phoneticPr fontId="3"/>
  </si>
  <si>
    <t>事前確認型の場合は、入札前に、すべての入札参加者が公告文による根拠書類を作成し添付する。
事後確認型の場合は、入札後に、落札候補者のみが公告文による根拠書類を作成し添付する。</t>
    <rPh sb="68" eb="71">
      <t>コウコクブン</t>
    </rPh>
    <rPh sb="74" eb="76">
      <t>コンキョ</t>
    </rPh>
    <phoneticPr fontId="3"/>
  </si>
  <si>
    <t>同種(類似)工事の条件</t>
    <phoneticPr fontId="3"/>
  </si>
  <si>
    <t>特殊な工事の施工実績</t>
    <rPh sb="0" eb="2">
      <t>トクシュ</t>
    </rPh>
    <rPh sb="3" eb="5">
      <t>コウジ</t>
    </rPh>
    <rPh sb="6" eb="8">
      <t>セコウ</t>
    </rPh>
    <rPh sb="8" eb="10">
      <t>ジッセキ</t>
    </rPh>
    <phoneticPr fontId="3"/>
  </si>
  <si>
    <t>解体工事</t>
    <rPh sb="0" eb="2">
      <t>カイタイ</t>
    </rPh>
    <rPh sb="2" eb="4">
      <t>コウジ</t>
    </rPh>
    <phoneticPr fontId="3"/>
  </si>
  <si>
    <t>令和</t>
    <rPh sb="0" eb="2">
      <t>レイワ</t>
    </rPh>
    <phoneticPr fontId="3"/>
  </si>
  <si>
    <t>年</t>
    <rPh sb="0" eb="1">
      <t>ネン</t>
    </rPh>
    <phoneticPr fontId="3"/>
  </si>
  <si>
    <t>月</t>
    <rPh sb="0" eb="1">
      <t>ツキ</t>
    </rPh>
    <phoneticPr fontId="3"/>
  </si>
  <si>
    <t>日</t>
    <rPh sb="0" eb="1">
      <t>ニチ</t>
    </rPh>
    <phoneticPr fontId="3"/>
  </si>
  <si>
    <t>～</t>
    <phoneticPr fontId="3"/>
  </si>
  <si>
    <t>元</t>
    <rPh sb="0" eb="1">
      <t>モト</t>
    </rPh>
    <phoneticPr fontId="3"/>
  </si>
  <si>
    <t>年</t>
    <rPh sb="0" eb="1">
      <t>ネン</t>
    </rPh>
    <phoneticPr fontId="3"/>
  </si>
  <si>
    <t>月</t>
    <rPh sb="0" eb="1">
      <t>ツキ</t>
    </rPh>
    <phoneticPr fontId="3"/>
  </si>
  <si>
    <t>日</t>
    <rPh sb="0" eb="1">
      <t>ニチ</t>
    </rPh>
    <phoneticPr fontId="3"/>
  </si>
  <si>
    <t>～</t>
    <phoneticPr fontId="3"/>
  </si>
  <si>
    <t>元</t>
    <rPh sb="0" eb="1">
      <t>モト</t>
    </rPh>
    <phoneticPr fontId="3"/>
  </si>
  <si>
    <t>有効
期限</t>
    <rPh sb="0" eb="2">
      <t>ユウコウ</t>
    </rPh>
    <rPh sb="3" eb="5">
      <t>キゲン</t>
    </rPh>
    <phoneticPr fontId="3"/>
  </si>
  <si>
    <t>令和</t>
    <rPh sb="0" eb="2">
      <t>レイワ</t>
    </rPh>
    <phoneticPr fontId="3"/>
  </si>
  <si>
    <t>令和</t>
    <rPh sb="0" eb="2">
      <t>レイワ</t>
    </rPh>
    <phoneticPr fontId="3"/>
  </si>
  <si>
    <t>年</t>
    <rPh sb="0" eb="1">
      <t>ネン</t>
    </rPh>
    <phoneticPr fontId="3"/>
  </si>
  <si>
    <t>月</t>
    <rPh sb="0" eb="1">
      <t>ツキ</t>
    </rPh>
    <phoneticPr fontId="3"/>
  </si>
  <si>
    <t>から</t>
    <phoneticPr fontId="3"/>
  </si>
  <si>
    <t>２級建築施工管理技士（種別は「仕上げ」）、登録エクステリア基幹技能者</t>
    <rPh sb="21" eb="23">
      <t>トウロク</t>
    </rPh>
    <rPh sb="29" eb="31">
      <t>キカン</t>
    </rPh>
    <rPh sb="31" eb="34">
      <t>ギノウシャ</t>
    </rPh>
    <phoneticPr fontId="3"/>
  </si>
  <si>
    <t>登録配管基幹技能者、登録ダクト基幹技能者、登録冷凍空調基幹技能者</t>
    <rPh sb="0" eb="2">
      <t>トウロク</t>
    </rPh>
    <rPh sb="2" eb="4">
      <t>ハイカン</t>
    </rPh>
    <rPh sb="4" eb="6">
      <t>キカン</t>
    </rPh>
    <rPh sb="6" eb="9">
      <t>ギノウシャ</t>
    </rPh>
    <rPh sb="10" eb="12">
      <t>トウロク</t>
    </rPh>
    <rPh sb="15" eb="17">
      <t>キカン</t>
    </rPh>
    <rPh sb="17" eb="20">
      <t>ギノウシャ</t>
    </rPh>
    <rPh sb="21" eb="23">
      <t>トウロク</t>
    </rPh>
    <rPh sb="23" eb="25">
      <t>レイトウ</t>
    </rPh>
    <rPh sb="25" eb="27">
      <t>クウチョウ</t>
    </rPh>
    <rPh sb="27" eb="29">
      <t>キカン</t>
    </rPh>
    <rPh sb="29" eb="32">
      <t>ギノウシャ</t>
    </rPh>
    <phoneticPr fontId="3"/>
  </si>
  <si>
    <t>２級建設機械施工技士、登録運動施設基幹技能者</t>
    <rPh sb="11" eb="13">
      <t>トウロク</t>
    </rPh>
    <rPh sb="13" eb="15">
      <t>ウンドウ</t>
    </rPh>
    <rPh sb="15" eb="17">
      <t>シセツ</t>
    </rPh>
    <rPh sb="17" eb="19">
      <t>キカン</t>
    </rPh>
    <rPh sb="19" eb="22">
      <t>ギノウシャ</t>
    </rPh>
    <phoneticPr fontId="3"/>
  </si>
  <si>
    <t>登録海上起重基幹技能者</t>
    <rPh sb="0" eb="2">
      <t>トウロク</t>
    </rPh>
    <rPh sb="2" eb="4">
      <t>カイジョウ</t>
    </rPh>
    <rPh sb="4" eb="5">
      <t>キ</t>
    </rPh>
    <rPh sb="5" eb="6">
      <t>シゲル</t>
    </rPh>
    <rPh sb="6" eb="8">
      <t>キカン</t>
    </rPh>
    <rPh sb="8" eb="11">
      <t>ギノウシャ</t>
    </rPh>
    <phoneticPr fontId="3"/>
  </si>
  <si>
    <t>用紙（日本産業規格Ａ４判）</t>
    <rPh sb="5" eb="7">
      <t>サンギョウ</t>
    </rPh>
    <phoneticPr fontId="3"/>
  </si>
  <si>
    <t>発注機関</t>
    <rPh sb="0" eb="2">
      <t>ハッチュウ</t>
    </rPh>
    <rPh sb="2" eb="4">
      <t>キカン</t>
    </rPh>
    <phoneticPr fontId="3"/>
  </si>
  <si>
    <t>発注工種・建設工事種類</t>
    <rPh sb="0" eb="2">
      <t>ハッチュウ</t>
    </rPh>
    <rPh sb="2" eb="4">
      <t>コウシュ</t>
    </rPh>
    <rPh sb="5" eb="7">
      <t>ケンセツ</t>
    </rPh>
    <rPh sb="7" eb="9">
      <t>コウジ</t>
    </rPh>
    <rPh sb="9" eb="11">
      <t>シュルイ</t>
    </rPh>
    <phoneticPr fontId="3"/>
  </si>
  <si>
    <t>データ選択</t>
    <rPh sb="3" eb="5">
      <t>センタク</t>
    </rPh>
    <phoneticPr fontId="3"/>
  </si>
  <si>
    <t>土木一式工事</t>
    <rPh sb="0" eb="2">
      <t>ドボク</t>
    </rPh>
    <rPh sb="2" eb="4">
      <t>１シキ</t>
    </rPh>
    <rPh sb="4" eb="6">
      <t>コウジ</t>
    </rPh>
    <phoneticPr fontId="3"/>
  </si>
  <si>
    <t>国、地方公共団体または特殊法人等が発注した○○工を含む契約金額○,○○○千円以上の○○工事を元請けで施工した実績</t>
    <phoneticPr fontId="3"/>
  </si>
  <si>
    <t>建築一式工事</t>
    <rPh sb="0" eb="2">
      <t>ケンチク</t>
    </rPh>
    <rPh sb="2" eb="4">
      <t>１シキ</t>
    </rPh>
    <rPh sb="4" eb="6">
      <t>コウジ</t>
    </rPh>
    <phoneticPr fontId="3"/>
  </si>
  <si>
    <t>１級建築士</t>
    <rPh sb="2" eb="5">
      <t>ケンチクシ</t>
    </rPh>
    <phoneticPr fontId="3"/>
  </si>
  <si>
    <t>２級建築施工管理技士（種別は「建築」）</t>
    <rPh sb="11" eb="13">
      <t>シュベツ</t>
    </rPh>
    <phoneticPr fontId="3"/>
  </si>
  <si>
    <t>２級土木施工管理技士（種別は「土木」、「薬液注入」）</t>
    <phoneticPr fontId="3"/>
  </si>
  <si>
    <t>２級建設機械施工技士、２級建築施工管理技士（種別は「躯体」）、基礎施工士（基礎ぐい工事）、登録橋梁基幹技能者、登録コンクリート圧送基幹技能者、登録トンネル基幹技能者、登録機械土工基幹技能者、登録プレストレスト・コンクリート工事基幹技能者、登録鳶・土工基幹技能者、登録切断穿孔基幹技能者、登録エクステリア基幹技能者、登録グラウト基幹技能者、登録運動施設基幹技能者、登録基礎工基幹技能者、登録標識・路面標示基幹技能者、登録土工基幹技能者</t>
    <rPh sb="31" eb="33">
      <t>キソ</t>
    </rPh>
    <rPh sb="33" eb="35">
      <t>セコウ</t>
    </rPh>
    <rPh sb="35" eb="36">
      <t>シ</t>
    </rPh>
    <rPh sb="37" eb="39">
      <t>キソ</t>
    </rPh>
    <rPh sb="41" eb="43">
      <t>コウジ</t>
    </rPh>
    <rPh sb="45" eb="47">
      <t>トウロク</t>
    </rPh>
    <rPh sb="47" eb="49">
      <t>キョウリョウ</t>
    </rPh>
    <rPh sb="49" eb="51">
      <t>キカン</t>
    </rPh>
    <rPh sb="51" eb="54">
      <t>ギノウシャ</t>
    </rPh>
    <rPh sb="55" eb="57">
      <t>トウロク</t>
    </rPh>
    <rPh sb="63" eb="65">
      <t>アッソウ</t>
    </rPh>
    <rPh sb="65" eb="67">
      <t>キカン</t>
    </rPh>
    <rPh sb="67" eb="70">
      <t>ギノウシャ</t>
    </rPh>
    <rPh sb="71" eb="73">
      <t>トウロク</t>
    </rPh>
    <rPh sb="77" eb="79">
      <t>キカン</t>
    </rPh>
    <rPh sb="79" eb="82">
      <t>ギノウシャ</t>
    </rPh>
    <rPh sb="83" eb="85">
      <t>トウロク</t>
    </rPh>
    <rPh sb="85" eb="87">
      <t>キカイ</t>
    </rPh>
    <rPh sb="87" eb="88">
      <t>ド</t>
    </rPh>
    <rPh sb="88" eb="89">
      <t>コウ</t>
    </rPh>
    <rPh sb="89" eb="91">
      <t>キカン</t>
    </rPh>
    <rPh sb="91" eb="94">
      <t>ギノウシャ</t>
    </rPh>
    <rPh sb="95" eb="97">
      <t>トウロク</t>
    </rPh>
    <rPh sb="111" eb="113">
      <t>コウジ</t>
    </rPh>
    <rPh sb="113" eb="115">
      <t>キカン</t>
    </rPh>
    <rPh sb="115" eb="118">
      <t>ギノウシャ</t>
    </rPh>
    <rPh sb="119" eb="121">
      <t>トウロク</t>
    </rPh>
    <rPh sb="121" eb="122">
      <t>トビ</t>
    </rPh>
    <rPh sb="123" eb="124">
      <t>ド</t>
    </rPh>
    <rPh sb="124" eb="125">
      <t>コウ</t>
    </rPh>
    <rPh sb="125" eb="127">
      <t>キカン</t>
    </rPh>
    <rPh sb="127" eb="130">
      <t>ギノウシャ</t>
    </rPh>
    <rPh sb="131" eb="133">
      <t>トウロク</t>
    </rPh>
    <rPh sb="133" eb="135">
      <t>セツダン</t>
    </rPh>
    <rPh sb="135" eb="137">
      <t>センコウ</t>
    </rPh>
    <rPh sb="137" eb="139">
      <t>キカン</t>
    </rPh>
    <rPh sb="139" eb="142">
      <t>ギノウシャ</t>
    </rPh>
    <rPh sb="143" eb="145">
      <t>トウロク</t>
    </rPh>
    <rPh sb="151" eb="153">
      <t>キカン</t>
    </rPh>
    <rPh sb="153" eb="156">
      <t>ギノウシャ</t>
    </rPh>
    <rPh sb="157" eb="159">
      <t>トウロク</t>
    </rPh>
    <rPh sb="163" eb="165">
      <t>キカン</t>
    </rPh>
    <rPh sb="165" eb="168">
      <t>ギノウシャ</t>
    </rPh>
    <rPh sb="169" eb="171">
      <t>トウロク</t>
    </rPh>
    <rPh sb="171" eb="173">
      <t>ウンドウ</t>
    </rPh>
    <rPh sb="173" eb="175">
      <t>シセツ</t>
    </rPh>
    <rPh sb="175" eb="177">
      <t>キカン</t>
    </rPh>
    <rPh sb="177" eb="180">
      <t>ギノウシャ</t>
    </rPh>
    <rPh sb="181" eb="183">
      <t>トウロク</t>
    </rPh>
    <rPh sb="183" eb="185">
      <t>キソ</t>
    </rPh>
    <rPh sb="185" eb="186">
      <t>コウ</t>
    </rPh>
    <rPh sb="186" eb="188">
      <t>キカン</t>
    </rPh>
    <rPh sb="188" eb="191">
      <t>ギノウシャ</t>
    </rPh>
    <rPh sb="192" eb="194">
      <t>トウロク</t>
    </rPh>
    <rPh sb="194" eb="196">
      <t>ヒョウシキ</t>
    </rPh>
    <rPh sb="197" eb="199">
      <t>ロメン</t>
    </rPh>
    <rPh sb="199" eb="201">
      <t>ヒョウジ</t>
    </rPh>
    <rPh sb="201" eb="203">
      <t>キカン</t>
    </rPh>
    <rPh sb="203" eb="206">
      <t>ギノウシャ</t>
    </rPh>
    <rPh sb="207" eb="209">
      <t>トウロク</t>
    </rPh>
    <rPh sb="209" eb="210">
      <t>ド</t>
    </rPh>
    <rPh sb="210" eb="211">
      <t>コウ</t>
    </rPh>
    <rPh sb="211" eb="213">
      <t>キカン</t>
    </rPh>
    <rPh sb="213" eb="216">
      <t>ギノウシャ</t>
    </rPh>
    <phoneticPr fontId="3"/>
  </si>
  <si>
    <t>１級土木施工管理技士</t>
    <phoneticPr fontId="3"/>
  </si>
  <si>
    <t>技術士電気電子部門又は同等の資格*1</t>
    <phoneticPr fontId="3"/>
  </si>
  <si>
    <t>２級電気工事施工管理技士</t>
    <phoneticPr fontId="3"/>
  </si>
  <si>
    <t>１種電気工事士、登録電気工事基幹技能者</t>
    <rPh sb="8" eb="10">
      <t>トウロク</t>
    </rPh>
    <rPh sb="10" eb="12">
      <t>デンキ</t>
    </rPh>
    <rPh sb="12" eb="14">
      <t>コウジ</t>
    </rPh>
    <rPh sb="14" eb="16">
      <t>キカン</t>
    </rPh>
    <rPh sb="16" eb="19">
      <t>ギノウシャ</t>
    </rPh>
    <phoneticPr fontId="3"/>
  </si>
  <si>
    <t>１級管工事施工管理技士</t>
    <rPh sb="2" eb="3">
      <t>カン</t>
    </rPh>
    <rPh sb="3" eb="5">
      <t>コウジ</t>
    </rPh>
    <phoneticPr fontId="3"/>
  </si>
  <si>
    <t>２級管工事施工管理技士</t>
    <phoneticPr fontId="3"/>
  </si>
  <si>
    <t>技術士建設部門（鋼構造及びコンクリート）又は同等の資格*1</t>
    <phoneticPr fontId="3"/>
  </si>
  <si>
    <t>技術士総合技術監理部門（建設-鋼構造及びコンクリート）</t>
    <rPh sb="0" eb="2">
      <t>ギジュツ</t>
    </rPh>
    <phoneticPr fontId="3"/>
  </si>
  <si>
    <t>技術士建設部門（鋼構造及びコンクリート）、技術士総合技術監理部門（建設-鋼構造及びコンクリート）</t>
    <rPh sb="8" eb="9">
      <t>コウ</t>
    </rPh>
    <rPh sb="9" eb="11">
      <t>コウゾウ</t>
    </rPh>
    <rPh sb="21" eb="23">
      <t>ギジュツ</t>
    </rPh>
    <phoneticPr fontId="3"/>
  </si>
  <si>
    <t>１級建築施工管理技士、１級建築士</t>
    <phoneticPr fontId="3"/>
  </si>
  <si>
    <t>２級建築施工管理技士（種別は「躯体」）、登録橋梁基幹技能者</t>
    <rPh sb="20" eb="22">
      <t>トウロク</t>
    </rPh>
    <rPh sb="22" eb="24">
      <t>キョウリョウ</t>
    </rPh>
    <rPh sb="24" eb="26">
      <t>キカン</t>
    </rPh>
    <rPh sb="26" eb="29">
      <t>ギノウシャ</t>
    </rPh>
    <phoneticPr fontId="3"/>
  </si>
  <si>
    <t>登録プレストレスト・コンクリート工事基幹技能者</t>
    <phoneticPr fontId="3"/>
  </si>
  <si>
    <t>舗装工事</t>
    <rPh sb="0" eb="2">
      <t>ホソウ</t>
    </rPh>
    <rPh sb="2" eb="4">
      <t>コウジ</t>
    </rPh>
    <phoneticPr fontId="3"/>
  </si>
  <si>
    <t>１級建設機械施工技士</t>
    <phoneticPr fontId="3"/>
  </si>
  <si>
    <t>技術士水産部門（水産土木）、技術士総合技術監理部門（水産-水産土木）</t>
    <phoneticPr fontId="3"/>
  </si>
  <si>
    <t>２級建築施工管理技士（種別は「仕上げ」）、登録建設塗装基幹技能者、登録外壁仕上基幹技能者、登録標識・路面標示基幹技能者</t>
    <rPh sb="21" eb="23">
      <t>トウロク</t>
    </rPh>
    <rPh sb="23" eb="25">
      <t>ケンセツ</t>
    </rPh>
    <rPh sb="25" eb="27">
      <t>トソウ</t>
    </rPh>
    <rPh sb="27" eb="29">
      <t>キカン</t>
    </rPh>
    <rPh sb="29" eb="32">
      <t>ギノウシャ</t>
    </rPh>
    <rPh sb="33" eb="35">
      <t>トウロク</t>
    </rPh>
    <rPh sb="35" eb="37">
      <t>ガイヘキ</t>
    </rPh>
    <rPh sb="37" eb="39">
      <t>シア</t>
    </rPh>
    <rPh sb="39" eb="41">
      <t>キカン</t>
    </rPh>
    <rPh sb="41" eb="44">
      <t>ギノウシャ</t>
    </rPh>
    <rPh sb="45" eb="47">
      <t>トウロク</t>
    </rPh>
    <rPh sb="47" eb="49">
      <t>ヒョウシキ</t>
    </rPh>
    <rPh sb="50" eb="52">
      <t>ロメン</t>
    </rPh>
    <rPh sb="52" eb="54">
      <t>ヒョウジ</t>
    </rPh>
    <rPh sb="54" eb="56">
      <t>キカン</t>
    </rPh>
    <rPh sb="56" eb="59">
      <t>ギノウシャ</t>
    </rPh>
    <phoneticPr fontId="3"/>
  </si>
  <si>
    <t>知事</t>
    <rPh sb="0" eb="2">
      <t>チジ</t>
    </rPh>
    <phoneticPr fontId="3"/>
  </si>
  <si>
    <t>技術士機械部門、技術士総合技術監理部門（機械）</t>
    <rPh sb="0" eb="2">
      <t>ギジュツ</t>
    </rPh>
    <rPh sb="2" eb="3">
      <t>シ</t>
    </rPh>
    <phoneticPr fontId="3"/>
  </si>
  <si>
    <t>技術士電気電子部門、技術士総合技術監理部門（電気電子）</t>
    <rPh sb="0" eb="2">
      <t>ギジュツ</t>
    </rPh>
    <rPh sb="2" eb="3">
      <t>シ</t>
    </rPh>
    <rPh sb="3" eb="5">
      <t>デンキ</t>
    </rPh>
    <rPh sb="5" eb="7">
      <t>デンシ</t>
    </rPh>
    <phoneticPr fontId="3"/>
  </si>
  <si>
    <t>技術士電気電子部門、技術士総合技術監理部門（電気電子）、１級電気通信工事施工管理技士</t>
    <rPh sb="0" eb="2">
      <t>ギジュツ</t>
    </rPh>
    <rPh sb="2" eb="3">
      <t>シ</t>
    </rPh>
    <rPh sb="3" eb="5">
      <t>デンキ</t>
    </rPh>
    <rPh sb="5" eb="7">
      <t>デンシ</t>
    </rPh>
    <rPh sb="29" eb="30">
      <t>キュウ</t>
    </rPh>
    <rPh sb="30" eb="32">
      <t>デンキ</t>
    </rPh>
    <rPh sb="32" eb="34">
      <t>ツウシン</t>
    </rPh>
    <rPh sb="34" eb="36">
      <t>コウジ</t>
    </rPh>
    <rPh sb="36" eb="38">
      <t>セコウ</t>
    </rPh>
    <rPh sb="38" eb="40">
      <t>カンリ</t>
    </rPh>
    <rPh sb="40" eb="42">
      <t>ギシ</t>
    </rPh>
    <phoneticPr fontId="3"/>
  </si>
  <si>
    <t>２級電気通信工事施工管理技士</t>
    <rPh sb="1" eb="2">
      <t>キュウ</t>
    </rPh>
    <rPh sb="2" eb="4">
      <t>デンキ</t>
    </rPh>
    <rPh sb="4" eb="6">
      <t>ツウシン</t>
    </rPh>
    <rPh sb="6" eb="8">
      <t>コウジ</t>
    </rPh>
    <rPh sb="8" eb="10">
      <t>セコウ</t>
    </rPh>
    <rPh sb="10" eb="12">
      <t>カンリ</t>
    </rPh>
    <rPh sb="12" eb="14">
      <t>ギシ</t>
    </rPh>
    <phoneticPr fontId="3"/>
  </si>
  <si>
    <t>登録電気工事基幹技能者</t>
    <rPh sb="0" eb="2">
      <t>トウロク</t>
    </rPh>
    <rPh sb="2" eb="4">
      <t>デンキ</t>
    </rPh>
    <rPh sb="4" eb="6">
      <t>コウジ</t>
    </rPh>
    <rPh sb="6" eb="8">
      <t>キカン</t>
    </rPh>
    <rPh sb="8" eb="11">
      <t>ギノウシャ</t>
    </rPh>
    <phoneticPr fontId="3"/>
  </si>
  <si>
    <t>技術士建設部門、技術士総合技術監理部門（建設）</t>
    <phoneticPr fontId="3"/>
  </si>
  <si>
    <t>２級造園施工管理技士</t>
    <phoneticPr fontId="3"/>
  </si>
  <si>
    <t>登録造園基幹技能者、登録運動施設基幹技能者</t>
    <rPh sb="0" eb="2">
      <t>トウロク</t>
    </rPh>
    <rPh sb="2" eb="4">
      <t>ゾウエン</t>
    </rPh>
    <rPh sb="4" eb="6">
      <t>キカン</t>
    </rPh>
    <rPh sb="6" eb="9">
      <t>ギノウシャ</t>
    </rPh>
    <rPh sb="10" eb="12">
      <t>トウロク</t>
    </rPh>
    <rPh sb="12" eb="14">
      <t>ウンドウ</t>
    </rPh>
    <rPh sb="14" eb="16">
      <t>シセツ</t>
    </rPh>
    <rPh sb="16" eb="18">
      <t>キカン</t>
    </rPh>
    <rPh sb="18" eb="21">
      <t>ギノウシャ</t>
    </rPh>
    <phoneticPr fontId="3"/>
  </si>
  <si>
    <t>技術士上下水道部門（上水道及び工業用水道）、技術士総合技術監理部門（上下水道-上水道及び工業用水道）</t>
    <rPh sb="0" eb="2">
      <t>ギジュツ</t>
    </rPh>
    <rPh sb="2" eb="3">
      <t>シ</t>
    </rPh>
    <phoneticPr fontId="3"/>
  </si>
  <si>
    <t>２級土木施工管理技士（種別は「土木」）</t>
    <phoneticPr fontId="3"/>
  </si>
  <si>
    <t>登録消火設備基幹技能者</t>
    <rPh sb="0" eb="2">
      <t>トウロク</t>
    </rPh>
    <rPh sb="2" eb="4">
      <t>ショウカ</t>
    </rPh>
    <rPh sb="4" eb="6">
      <t>セツビ</t>
    </rPh>
    <rPh sb="6" eb="8">
      <t>キカン</t>
    </rPh>
    <rPh sb="8" eb="11">
      <t>ギノウシャ</t>
    </rPh>
    <phoneticPr fontId="3"/>
  </si>
  <si>
    <t>登録建築大工基幹技能者</t>
    <rPh sb="0" eb="2">
      <t>トウロク</t>
    </rPh>
    <rPh sb="4" eb="6">
      <t>ダイク</t>
    </rPh>
    <rPh sb="6" eb="8">
      <t>キカン</t>
    </rPh>
    <rPh sb="8" eb="11">
      <t>ギノウシャ</t>
    </rPh>
    <phoneticPr fontId="3"/>
  </si>
  <si>
    <t>登録硝子工事基幹技能者</t>
    <rPh sb="0" eb="2">
      <t>トウロク</t>
    </rPh>
    <rPh sb="2" eb="4">
      <t>ガラス</t>
    </rPh>
    <rPh sb="4" eb="6">
      <t>コウジ</t>
    </rPh>
    <rPh sb="6" eb="8">
      <t>キカン</t>
    </rPh>
    <rPh sb="8" eb="11">
      <t>ギノウシャ</t>
    </rPh>
    <phoneticPr fontId="3"/>
  </si>
  <si>
    <t>登録ＡＬＣ基幹技能者</t>
    <rPh sb="0" eb="2">
      <t>トウロク</t>
    </rPh>
    <rPh sb="5" eb="7">
      <t>キカン</t>
    </rPh>
    <rPh sb="7" eb="10">
      <t>ギノウシャ</t>
    </rPh>
    <phoneticPr fontId="3"/>
  </si>
  <si>
    <t>登録土工基幹技能者</t>
    <rPh sb="0" eb="2">
      <t>トウロク</t>
    </rPh>
    <rPh sb="2" eb="3">
      <t>ド</t>
    </rPh>
    <rPh sb="3" eb="4">
      <t>コウ</t>
    </rPh>
    <rPh sb="4" eb="6">
      <t>キカン</t>
    </rPh>
    <rPh sb="6" eb="9">
      <t>ギノウシャ</t>
    </rPh>
    <phoneticPr fontId="3"/>
  </si>
  <si>
    <t>技術士上下水道部門又は同等の資格*1</t>
    <phoneticPr fontId="3"/>
  </si>
  <si>
    <t>１級土木施工管理技士又は同等の資格*1</t>
    <phoneticPr fontId="3"/>
  </si>
  <si>
    <t>住　　　所</t>
    <phoneticPr fontId="3"/>
  </si>
  <si>
    <r>
      <t>本申請書以外に、様式－1、</t>
    </r>
    <r>
      <rPr>
        <sz val="8"/>
        <color rgb="FFFF0000"/>
        <rFont val="ＭＳ 明朝"/>
        <family val="1"/>
        <charset val="128"/>
      </rPr>
      <t>様式－○～様式－○</t>
    </r>
    <r>
      <rPr>
        <sz val="8"/>
        <rFont val="ＭＳ 明朝"/>
        <family val="1"/>
        <charset val="128"/>
      </rPr>
      <t>を提出してください。</t>
    </r>
    <r>
      <rPr>
        <sz val="8"/>
        <color rgb="FFFF0000"/>
        <rFont val="ＭＳ 明朝"/>
        <family val="1"/>
        <charset val="128"/>
      </rPr>
      <t>様式－○～様式－○</t>
    </r>
    <r>
      <rPr>
        <sz val="8"/>
        <rFont val="ＭＳ 明朝"/>
        <family val="1"/>
        <charset val="128"/>
      </rPr>
      <t>に添付する根拠書類は、事後確認型の場合、入札前に提出する必要はありません。ただし、入札執行後、落札候補者となった場合は、執行機関の指定する日までに様式に添付する根拠書類を提出する。なお、根拠書類が提出できない場合や資格要件を満たしていない場合等は入札が無効とする。</t>
    </r>
    <rPh sb="0" eb="1">
      <t>ホン</t>
    </rPh>
    <rPh sb="1" eb="4">
      <t>シンセイショ</t>
    </rPh>
    <rPh sb="4" eb="6">
      <t>イガイ</t>
    </rPh>
    <rPh sb="8" eb="10">
      <t>ヨウシキ</t>
    </rPh>
    <rPh sb="13" eb="15">
      <t>ヨウシキ</t>
    </rPh>
    <rPh sb="23" eb="25">
      <t>テイシュツ</t>
    </rPh>
    <rPh sb="97" eb="99">
      <t>バアイ</t>
    </rPh>
    <rPh sb="136" eb="138">
      <t>ショルイ</t>
    </rPh>
    <phoneticPr fontId="3"/>
  </si>
  <si>
    <t>配置の有無</t>
    <rPh sb="0" eb="2">
      <t>ハイチ</t>
    </rPh>
    <rPh sb="3" eb="5">
      <t>ウム</t>
    </rPh>
    <phoneticPr fontId="3"/>
  </si>
  <si>
    <t>品質管理・環境ﾏﾈｼﾞﾒﾝﾄｼｽﾃﾑの取組状況</t>
    <rPh sb="19" eb="21">
      <t>トリクミ</t>
    </rPh>
    <phoneticPr fontId="3"/>
  </si>
  <si>
    <t>障害者雇用企業として名簿に登録</t>
    <rPh sb="0" eb="3">
      <t>ショウガイシャ</t>
    </rPh>
    <rPh sb="3" eb="5">
      <t>コヨウ</t>
    </rPh>
    <rPh sb="5" eb="7">
      <t>キギョウ</t>
    </rPh>
    <rPh sb="10" eb="12">
      <t>メイボ</t>
    </rPh>
    <rPh sb="13" eb="15">
      <t>トウロク</t>
    </rPh>
    <phoneticPr fontId="3"/>
  </si>
  <si>
    <t>静岡県次世代育成支援企業認証制度による認定</t>
    <rPh sb="0" eb="3">
      <t>シズオカケン</t>
    </rPh>
    <rPh sb="3" eb="6">
      <t>ジセダイ</t>
    </rPh>
    <rPh sb="6" eb="8">
      <t>イクセイ</t>
    </rPh>
    <rPh sb="8" eb="10">
      <t>シエン</t>
    </rPh>
    <rPh sb="10" eb="12">
      <t>キギョウ</t>
    </rPh>
    <rPh sb="12" eb="14">
      <t>ニンショウ</t>
    </rPh>
    <rPh sb="14" eb="16">
      <t>セイド</t>
    </rPh>
    <rPh sb="19" eb="21">
      <t>ニンテイ</t>
    </rPh>
    <phoneticPr fontId="3"/>
  </si>
  <si>
    <t>評価自動加点</t>
    <rPh sb="0" eb="2">
      <t>ヒョウカ</t>
    </rPh>
    <rPh sb="2" eb="4">
      <t>ジドウ</t>
    </rPh>
    <rPh sb="4" eb="6">
      <t>カテン</t>
    </rPh>
    <phoneticPr fontId="3"/>
  </si>
  <si>
    <t>単独企業</t>
  </si>
  <si>
    <t>事前審査登録制度対象
（「土木一式工事」、「しゅんせつ工事」、「舗装工事」、「とび・土工・コンクリート工事」のみ対象）</t>
    <rPh sb="0" eb="2">
      <t>ジゼン</t>
    </rPh>
    <rPh sb="2" eb="4">
      <t>シンサ</t>
    </rPh>
    <rPh sb="4" eb="6">
      <t>トウロク</t>
    </rPh>
    <rPh sb="6" eb="8">
      <t>セイド</t>
    </rPh>
    <rPh sb="8" eb="10">
      <t>タイショウ</t>
    </rPh>
    <rPh sb="13" eb="15">
      <t>ドボク</t>
    </rPh>
    <rPh sb="15" eb="17">
      <t>イッシキ</t>
    </rPh>
    <rPh sb="17" eb="19">
      <t>コウジ</t>
    </rPh>
    <rPh sb="27" eb="29">
      <t>コウジ</t>
    </rPh>
    <rPh sb="32" eb="34">
      <t>ホソウ</t>
    </rPh>
    <rPh sb="34" eb="36">
      <t>コウジ</t>
    </rPh>
    <rPh sb="42" eb="44">
      <t>ドコウ</t>
    </rPh>
    <rPh sb="51" eb="53">
      <t>コウジ</t>
    </rPh>
    <rPh sb="56" eb="58">
      <t>タイショウ</t>
    </rPh>
    <phoneticPr fontId="3"/>
  </si>
  <si>
    <t>災害時事業継続計画</t>
    <rPh sb="0" eb="2">
      <t>サイガイ</t>
    </rPh>
    <rPh sb="2" eb="3">
      <t>ジ</t>
    </rPh>
    <rPh sb="3" eb="5">
      <t>ジギョウ</t>
    </rPh>
    <rPh sb="5" eb="7">
      <t>ケイゾク</t>
    </rPh>
    <rPh sb="7" eb="9">
      <t>ケイカク</t>
    </rPh>
    <phoneticPr fontId="3"/>
  </si>
  <si>
    <t>事前審査登録制度対象
（「土木一式工事」、「しゅんせつ工事」、「舗装工事」、「とび・土工・コンクリート工事」のみ対象）</t>
    <rPh sb="0" eb="2">
      <t>ジゼン</t>
    </rPh>
    <rPh sb="2" eb="4">
      <t>シンサ</t>
    </rPh>
    <rPh sb="4" eb="6">
      <t>トウロク</t>
    </rPh>
    <rPh sb="6" eb="8">
      <t>セイド</t>
    </rPh>
    <rPh sb="8" eb="10">
      <t>タイショウ</t>
    </rPh>
    <phoneticPr fontId="3"/>
  </si>
  <si>
    <t>週休２日推進工事の実績</t>
    <rPh sb="0" eb="2">
      <t>シュウキュウ</t>
    </rPh>
    <rPh sb="3" eb="4">
      <t>ニチ</t>
    </rPh>
    <rPh sb="4" eb="6">
      <t>スイシン</t>
    </rPh>
    <rPh sb="6" eb="8">
      <t>コウジ</t>
    </rPh>
    <rPh sb="9" eb="11">
      <t>ジッセキ</t>
    </rPh>
    <phoneticPr fontId="3"/>
  </si>
  <si>
    <t>配置予定技術者の能力は、複数の技術者を申請する場合、各配置予定技術者のうち①から⑤の評価の合計点が最も低い者の氏名を記入し、その技術者の点数を申請すること。</t>
    <phoneticPr fontId="3"/>
  </si>
  <si>
    <t>登録基幹技能者（種目）は、入札公告に記載された内容による。</t>
    <phoneticPr fontId="3"/>
  </si>
  <si>
    <t>登録基幹技能者（工種）は、入札公告に記載された内容による。</t>
    <rPh sb="0" eb="2">
      <t>トウロク</t>
    </rPh>
    <rPh sb="2" eb="4">
      <t>キカン</t>
    </rPh>
    <rPh sb="4" eb="7">
      <t>ギノウシャ</t>
    </rPh>
    <rPh sb="8" eb="10">
      <t>コウシュ</t>
    </rPh>
    <rPh sb="13" eb="15">
      <t>ニュウサツ</t>
    </rPh>
    <rPh sb="15" eb="17">
      <t>コウコク</t>
    </rPh>
    <rPh sb="18" eb="20">
      <t>キサイ</t>
    </rPh>
    <rPh sb="23" eb="25">
      <t>ナイヨウギノウシャコウシュニュウサツコウコクキサイナイヨウ</t>
    </rPh>
    <phoneticPr fontId="3"/>
  </si>
  <si>
    <t>自社工場における評価項目</t>
    <phoneticPr fontId="3"/>
  </si>
  <si>
    <t>静岡県交通基盤部における災害時事業継続計画審査による適合又は国土交通省中部地方整備局における事業継続力認定制度による認定</t>
    <rPh sb="21" eb="23">
      <t>シンサ</t>
    </rPh>
    <rPh sb="26" eb="28">
      <t>テキゴウ</t>
    </rPh>
    <rPh sb="28" eb="29">
      <t>マタ</t>
    </rPh>
    <rPh sb="30" eb="32">
      <t>コクド</t>
    </rPh>
    <rPh sb="32" eb="35">
      <t>コウツウショウ</t>
    </rPh>
    <rPh sb="35" eb="37">
      <t>チュウブ</t>
    </rPh>
    <rPh sb="37" eb="39">
      <t>チホウ</t>
    </rPh>
    <rPh sb="39" eb="42">
      <t>セイビキョク</t>
    </rPh>
    <rPh sb="46" eb="48">
      <t>ジギョウ</t>
    </rPh>
    <rPh sb="48" eb="51">
      <t>ケイゾクリョク</t>
    </rPh>
    <rPh sb="51" eb="53">
      <t>ニンテイ</t>
    </rPh>
    <rPh sb="53" eb="55">
      <t>セイド</t>
    </rPh>
    <rPh sb="58" eb="60">
      <t>ニンテイ</t>
    </rPh>
    <phoneticPr fontId="3"/>
  </si>
  <si>
    <t xml:space="preserve">　下記工事の総合評価項目について、自社の評価点を申請します。 </t>
    <rPh sb="6" eb="8">
      <t>ソウゴウ</t>
    </rPh>
    <rPh sb="8" eb="10">
      <t>ヒョウカ</t>
    </rPh>
    <rPh sb="10" eb="12">
      <t>コウモク</t>
    </rPh>
    <rPh sb="17" eb="19">
      <t>ジシャ</t>
    </rPh>
    <rPh sb="20" eb="22">
      <t>ヒョウカ</t>
    </rPh>
    <rPh sb="22" eb="23">
      <t>テン</t>
    </rPh>
    <phoneticPr fontId="3"/>
  </si>
  <si>
    <t>災害協定を締結している者のうち建設機械を３台以上の所有</t>
    <rPh sb="0" eb="2">
      <t>サイガイ</t>
    </rPh>
    <phoneticPr fontId="3"/>
  </si>
  <si>
    <t>自社工場における製作</t>
  </si>
  <si>
    <t>条件を満たす営業所あり</t>
  </si>
  <si>
    <t>静岡県ICT普及啓発活動の実績</t>
    <rPh sb="0" eb="3">
      <t>シズオカケン</t>
    </rPh>
    <rPh sb="6" eb="8">
      <t>フキュウ</t>
    </rPh>
    <rPh sb="8" eb="10">
      <t>ケイハツ</t>
    </rPh>
    <rPh sb="10" eb="12">
      <t>カツドウ</t>
    </rPh>
    <rPh sb="13" eb="15">
      <t>ジッセキ</t>
    </rPh>
    <phoneticPr fontId="3"/>
  </si>
  <si>
    <t>静岡県ICT普及啓発活動の実績</t>
    <rPh sb="0" eb="2">
      <t>シズオカ</t>
    </rPh>
    <rPh sb="2" eb="3">
      <t>ケン</t>
    </rPh>
    <rPh sb="6" eb="8">
      <t>フキュウ</t>
    </rPh>
    <rPh sb="8" eb="10">
      <t>ケイハツ</t>
    </rPh>
    <rPh sb="10" eb="12">
      <t>カツドウ</t>
    </rPh>
    <rPh sb="13" eb="15">
      <t>ジッセキ</t>
    </rPh>
    <phoneticPr fontId="3"/>
  </si>
  <si>
    <t>建設ｷｬﾘｱｱｯﾌﾟｼｽﾃﾑの活用申請（当該工事）</t>
    <rPh sb="0" eb="2">
      <t>ケンセツ</t>
    </rPh>
    <rPh sb="15" eb="17">
      <t>カツヨウ</t>
    </rPh>
    <rPh sb="17" eb="19">
      <t>シンセイ</t>
    </rPh>
    <rPh sb="20" eb="22">
      <t>トウガイ</t>
    </rPh>
    <rPh sb="22" eb="24">
      <t>コウジ</t>
    </rPh>
    <phoneticPr fontId="3"/>
  </si>
  <si>
    <t>活用申請あり</t>
  </si>
  <si>
    <t>簡易型Ⅲ</t>
    <rPh sb="0" eb="3">
      <t>カンイガタ</t>
    </rPh>
    <phoneticPr fontId="3"/>
  </si>
  <si>
    <t>技術士農業部門（農業農村工学）、技術士森林部門（森林土木）、技術士水産部門（水産土木）、技術士総合技術監理部門（農業-農業農村工学、森林-森林土木、水産-水産土木）</t>
  </si>
  <si>
    <t>１級建設機械施工技士、技術士農業部門（農業農村工学）、技術士森林部門（森林土木）、技術士水産部門（水産土木）、技術士総合技術監理部門（農業-農業農村工学、森林-森林土木、水産-水産土木）</t>
  </si>
  <si>
    <t>１級建設機械施工技士、１級建築施工管理技士、技術士農業部門（農業農村工学）、技術士森林部門（森林土木）、技術士水産部門（水産土木）、技術士総合技術監理部門（農業-農業農村工学、森林-森林土木、水産-水産土木）</t>
  </si>
  <si>
    <t>技術士農業部門（農業農村工学）、技術士森林部門（森林土木）、技術士水産部門（水産土木）、技術士総合技術監理部門（農業-農業農村工学、森林-森林土木、水産-水産土木）</t>
    <rPh sb="10" eb="12">
      <t>ノウソン</t>
    </rPh>
    <rPh sb="12" eb="14">
      <t>コウガク</t>
    </rPh>
    <rPh sb="61" eb="63">
      <t>ノウソン</t>
    </rPh>
    <rPh sb="63" eb="65">
      <t>コウガク</t>
    </rPh>
    <phoneticPr fontId="3"/>
  </si>
  <si>
    <t>技術士機械部門（熱・動力エネルギー機器又は流体機器）、技術士上下水道部門、技術士衛生工学部門、技術士総合技術監理部門（機械-熱・動力エネルギー機器又は機械-流体機器、上下水道、衛生工学）</t>
  </si>
  <si>
    <t>技術士森林部門（林業・林産、森林土木）、技術士総合技術監理部門（森林-林業・林産、森林-森林土木）</t>
  </si>
  <si>
    <t>技術士衛生工学部門（水質管理、廃棄物・資源循環）、技術士総合技術監理部門（衛生工学-水質管理、衛生工学-廃棄物・資源循環）</t>
  </si>
  <si>
    <t>登録ウレタン断熱基幹技能者</t>
    <rPh sb="0" eb="2">
      <t>トウロク</t>
    </rPh>
    <rPh sb="6" eb="8">
      <t>ダンネツ</t>
    </rPh>
    <rPh sb="8" eb="10">
      <t>キカン</t>
    </rPh>
    <rPh sb="10" eb="13">
      <t>ギノウシャ</t>
    </rPh>
    <phoneticPr fontId="3"/>
  </si>
  <si>
    <t>登録発破・破砕基幹技能者</t>
    <rPh sb="0" eb="2">
      <t>トウロク</t>
    </rPh>
    <rPh sb="2" eb="4">
      <t>ハッパ</t>
    </rPh>
    <rPh sb="5" eb="7">
      <t>ハサイ</t>
    </rPh>
    <rPh sb="7" eb="9">
      <t>キカン</t>
    </rPh>
    <rPh sb="9" eb="12">
      <t>ギノウシャ</t>
    </rPh>
    <phoneticPr fontId="3"/>
  </si>
  <si>
    <t>登録建築測量基幹技能者</t>
    <rPh sb="0" eb="2">
      <t>トウロク</t>
    </rPh>
    <rPh sb="2" eb="4">
      <t>ケンチク</t>
    </rPh>
    <rPh sb="4" eb="6">
      <t>ソクリョウ</t>
    </rPh>
    <rPh sb="6" eb="8">
      <t>キカン</t>
    </rPh>
    <rPh sb="8" eb="11">
      <t>ギノウシャ</t>
    </rPh>
    <phoneticPr fontId="3"/>
  </si>
  <si>
    <t>登録解体基幹技能者</t>
    <phoneticPr fontId="3"/>
  </si>
  <si>
    <t>80点以上82点未満</t>
    <rPh sb="2" eb="3">
      <t>テン</t>
    </rPh>
    <rPh sb="3" eb="5">
      <t>イジョウ</t>
    </rPh>
    <rPh sb="7" eb="8">
      <t>テン</t>
    </rPh>
    <rPh sb="8" eb="10">
      <t>ミマン</t>
    </rPh>
    <phoneticPr fontId="3"/>
  </si>
  <si>
    <t>80点未満</t>
    <rPh sb="2" eb="3">
      <t>テン</t>
    </rPh>
    <rPh sb="3" eb="5">
      <t>ミマン</t>
    </rPh>
    <phoneticPr fontId="3"/>
  </si>
  <si>
    <t>企業の活動実績</t>
    <phoneticPr fontId="3"/>
  </si>
  <si>
    <t>協働活動の支援実績</t>
    <phoneticPr fontId="3"/>
  </si>
  <si>
    <t>事前審査登録制度対象</t>
    <phoneticPr fontId="3"/>
  </si>
  <si>
    <t>静岡県交通基盤部における災害時事業継続計画の適合通知を受けた者は評価自動加点</t>
    <rPh sb="0" eb="3">
      <t>シズオカケン</t>
    </rPh>
    <rPh sb="3" eb="5">
      <t>コウツウ</t>
    </rPh>
    <rPh sb="5" eb="7">
      <t>キバン</t>
    </rPh>
    <rPh sb="7" eb="8">
      <t>ブ</t>
    </rPh>
    <rPh sb="12" eb="14">
      <t>サイガイ</t>
    </rPh>
    <rPh sb="14" eb="15">
      <t>ジ</t>
    </rPh>
    <rPh sb="15" eb="17">
      <t>ジギョウ</t>
    </rPh>
    <rPh sb="17" eb="19">
      <t>ケイゾク</t>
    </rPh>
    <rPh sb="19" eb="21">
      <t>ケイカク</t>
    </rPh>
    <rPh sb="22" eb="24">
      <t>テキゴウ</t>
    </rPh>
    <rPh sb="24" eb="26">
      <t>ツウチ</t>
    </rPh>
    <rPh sb="27" eb="28">
      <t>ウ</t>
    </rPh>
    <rPh sb="30" eb="31">
      <t>モノ</t>
    </rPh>
    <rPh sb="32" eb="34">
      <t>ヒョウカ</t>
    </rPh>
    <rPh sb="34" eb="36">
      <t>ジドウ</t>
    </rPh>
    <rPh sb="36" eb="38">
      <t>カテン</t>
    </rPh>
    <phoneticPr fontId="3"/>
  </si>
  <si>
    <t>静岡県交通基盤部における災害時事業継続計画の適合通知を受けた者は評価自動加点</t>
    <phoneticPr fontId="3"/>
  </si>
  <si>
    <t>2024/4/1←このように入力してください</t>
    <rPh sb="14" eb="16">
      <t>ニュウリョク</t>
    </rPh>
    <phoneticPr fontId="3"/>
  </si>
  <si>
    <t>36D1234011101←このように入力してください</t>
    <phoneticPr fontId="3"/>
  </si>
  <si>
    <t>2024/4/10←このように入力してください</t>
    <rPh sb="15" eb="17">
      <t>ニュウリョク</t>
    </rPh>
    <phoneticPr fontId="3"/>
  </si>
  <si>
    <t>令和6年4月1日以降に公告(事前審査登録制度対象)</t>
    <rPh sb="0" eb="2">
      <t>レイワ</t>
    </rPh>
    <rPh sb="3" eb="4">
      <t>ネン</t>
    </rPh>
    <rPh sb="5" eb="6">
      <t>ガツ</t>
    </rPh>
    <rPh sb="7" eb="8">
      <t>ニチ</t>
    </rPh>
    <rPh sb="8" eb="10">
      <t>イコウ</t>
    </rPh>
    <rPh sb="11" eb="13">
      <t>コウコク</t>
    </rPh>
    <rPh sb="14" eb="16">
      <t>ジゼン</t>
    </rPh>
    <rPh sb="16" eb="18">
      <t>シンサ</t>
    </rPh>
    <rPh sb="18" eb="20">
      <t>トウロク</t>
    </rPh>
    <rPh sb="20" eb="22">
      <t>セイド</t>
    </rPh>
    <rPh sb="22" eb="24">
      <t>タイショウ</t>
    </rPh>
    <phoneticPr fontId="3"/>
  </si>
  <si>
    <t>同種・（類似）工事の施工実績</t>
    <rPh sb="0" eb="2">
      <t>ドウシュ</t>
    </rPh>
    <phoneticPr fontId="3"/>
  </si>
  <si>
    <t>工事成績評定点の平均点</t>
    <phoneticPr fontId="3"/>
  </si>
  <si>
    <t>優良工事等の表彰実績</t>
    <rPh sb="0" eb="2">
      <t>ユウリョウ</t>
    </rPh>
    <rPh sb="1" eb="2">
      <t>ヘイネンド</t>
    </rPh>
    <rPh sb="2" eb="5">
      <t>コウジナド</t>
    </rPh>
    <rPh sb="8" eb="10">
      <t>ジッセキ</t>
    </rPh>
    <phoneticPr fontId="3"/>
  </si>
  <si>
    <t>週休２日推進工事の施工実績</t>
    <rPh sb="0" eb="2">
      <t>シュウキュウ</t>
    </rPh>
    <rPh sb="3" eb="4">
      <t>ニチ</t>
    </rPh>
    <rPh sb="4" eb="6">
      <t>スイシン</t>
    </rPh>
    <rPh sb="6" eb="8">
      <t>コウジ</t>
    </rPh>
    <rPh sb="9" eb="11">
      <t>セコウ</t>
    </rPh>
    <rPh sb="11" eb="13">
      <t>ジッセキ</t>
    </rPh>
    <phoneticPr fontId="3"/>
  </si>
  <si>
    <t>ICT活用工事の施工実績又は３次元データ納品工事の実績</t>
    <rPh sb="3" eb="5">
      <t>カツヨウ</t>
    </rPh>
    <rPh sb="5" eb="7">
      <t>コウジ</t>
    </rPh>
    <rPh sb="8" eb="10">
      <t>セコウ</t>
    </rPh>
    <rPh sb="10" eb="12">
      <t>ジッセキ</t>
    </rPh>
    <rPh sb="12" eb="13">
      <t>マタ</t>
    </rPh>
    <rPh sb="15" eb="17">
      <t>ジゲン</t>
    </rPh>
    <rPh sb="20" eb="24">
      <t>ノウヒンコウジ</t>
    </rPh>
    <rPh sb="25" eb="27">
      <t>ジッセキ</t>
    </rPh>
    <phoneticPr fontId="3"/>
  </si>
  <si>
    <t>災害協定に基づく活動実績</t>
    <rPh sb="0" eb="2">
      <t>サイガイ</t>
    </rPh>
    <phoneticPr fontId="3"/>
  </si>
  <si>
    <t>地域貢献の活動実績の有無</t>
    <rPh sb="0" eb="2">
      <t>チイキ</t>
    </rPh>
    <rPh sb="2" eb="4">
      <t>コウケン</t>
    </rPh>
    <rPh sb="5" eb="7">
      <t>カツドウ</t>
    </rPh>
    <rPh sb="7" eb="9">
      <t>ジッセキ</t>
    </rPh>
    <rPh sb="10" eb="12">
      <t>ウム</t>
    </rPh>
    <phoneticPr fontId="3"/>
  </si>
  <si>
    <t>災害対応に関する実動訓練の活動実績</t>
    <rPh sb="0" eb="2">
      <t>サイガイ</t>
    </rPh>
    <rPh sb="1" eb="2">
      <t>ヘイネンド</t>
    </rPh>
    <rPh sb="2" eb="4">
      <t>タイオウ</t>
    </rPh>
    <rPh sb="5" eb="6">
      <t>カン</t>
    </rPh>
    <rPh sb="8" eb="10">
      <t>ジツドウ</t>
    </rPh>
    <rPh sb="10" eb="12">
      <t>クンレン</t>
    </rPh>
    <rPh sb="13" eb="15">
      <t>カツドウ</t>
    </rPh>
    <phoneticPr fontId="3"/>
  </si>
  <si>
    <t>点検・維持管理等業務委託の受注実績</t>
    <rPh sb="0" eb="2">
      <t>テンケン</t>
    </rPh>
    <rPh sb="3" eb="5">
      <t>イジ</t>
    </rPh>
    <rPh sb="5" eb="8">
      <t>カンリトウ</t>
    </rPh>
    <rPh sb="8" eb="10">
      <t>ギョウム</t>
    </rPh>
    <rPh sb="10" eb="12">
      <t>イタク</t>
    </rPh>
    <rPh sb="13" eb="15">
      <t>ジュチュウ</t>
    </rPh>
    <rPh sb="15" eb="17">
      <t>ジッセキ</t>
    </rPh>
    <phoneticPr fontId="3"/>
  </si>
  <si>
    <t>優良業務表彰の実績</t>
    <rPh sb="0" eb="2">
      <t>ユウリョウ</t>
    </rPh>
    <rPh sb="2" eb="4">
      <t>ギョウム</t>
    </rPh>
    <rPh sb="4" eb="6">
      <t>ヒョウショウ</t>
    </rPh>
    <rPh sb="7" eb="9">
      <t>ジッセキ</t>
    </rPh>
    <phoneticPr fontId="3"/>
  </si>
  <si>
    <t>ＩＣＴ活用工事の実績又は３次元データ納品工事の実績</t>
    <rPh sb="3" eb="5">
      <t>カツヨウ</t>
    </rPh>
    <rPh sb="5" eb="7">
      <t>コウジ</t>
    </rPh>
    <rPh sb="8" eb="10">
      <t>ジッセキ</t>
    </rPh>
    <rPh sb="10" eb="11">
      <t>マタ</t>
    </rPh>
    <rPh sb="13" eb="15">
      <t>ジゲン</t>
    </rPh>
    <rPh sb="18" eb="22">
      <t>ノウヒンコウジ</t>
    </rPh>
    <rPh sb="23" eb="25">
      <t>ジッセキ</t>
    </rPh>
    <phoneticPr fontId="3"/>
  </si>
  <si>
    <t>道路公社</t>
    <rPh sb="0" eb="2">
      <t>ドウロ</t>
    </rPh>
    <rPh sb="2" eb="4">
      <t>コウシャ</t>
    </rPh>
    <phoneticPr fontId="3"/>
  </si>
  <si>
    <t>6</t>
    <phoneticPr fontId="3"/>
  </si>
  <si>
    <t>御殿場市神山地内</t>
    <rPh sb="0" eb="3">
      <t>ゴテンバ</t>
    </rPh>
    <rPh sb="4" eb="6">
      <t>コウヤマ</t>
    </rPh>
    <phoneticPr fontId="3"/>
  </si>
  <si>
    <t>箱根スカイライン　舗装修繕工事</t>
    <rPh sb="0" eb="2">
      <t>ハコネ</t>
    </rPh>
    <rPh sb="9" eb="11">
      <t>ホソウ</t>
    </rPh>
    <rPh sb="11" eb="13">
      <t>シュウゼン</t>
    </rPh>
    <phoneticPr fontId="3"/>
  </si>
  <si>
    <t>設定なし</t>
  </si>
  <si>
    <t>平成</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</si>
</sst>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0;[Red]\-#,##0.0"/>
    <numFmt numFmtId="178" formatCode="#,##0.0&quot;点&quot;"/>
    <numFmt numFmtId="179" formatCode="#,##0&quot;点&quot;"/>
    <numFmt numFmtId="180" formatCode="#,##0&quot;円 ）&quot;"/>
  </numFmts>
  <fonts count="68">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8"/>
      <name val="ＭＳ ゴシック"/>
      <family val="3"/>
      <charset val="128"/>
    </font>
    <font>
      <sz val="12"/>
      <color indexed="9"/>
      <name val="HGSｺﾞｼｯｸE"/>
      <family val="3"/>
      <charset val="128"/>
    </font>
    <font>
      <sz val="10"/>
      <color indexed="9"/>
      <name val="ＭＳ ゴシック"/>
      <family val="3"/>
      <charset val="128"/>
    </font>
    <font>
      <b/>
      <sz val="10"/>
      <name val="ＭＳ ゴシック"/>
      <family val="3"/>
      <charset val="128"/>
    </font>
    <font>
      <sz val="10"/>
      <color indexed="22"/>
      <name val="ＭＳ ゴシック"/>
      <family val="3"/>
      <charset val="128"/>
    </font>
    <font>
      <sz val="10"/>
      <color indexed="22"/>
      <name val="ＭＳ 明朝"/>
      <family val="1"/>
      <charset val="128"/>
    </font>
    <font>
      <sz val="8"/>
      <color indexed="22"/>
      <name val="ＭＳ 明朝"/>
      <family val="1"/>
      <charset val="128"/>
    </font>
    <font>
      <sz val="8"/>
      <color indexed="22"/>
      <name val="ＭＳ ゴシック"/>
      <family val="3"/>
      <charset val="128"/>
    </font>
    <font>
      <sz val="10"/>
      <name val="ＭＳ Ｐゴシック"/>
      <family val="3"/>
      <charset val="128"/>
    </font>
    <font>
      <sz val="10.5"/>
      <name val="ＭＳ 明朝"/>
      <family val="1"/>
      <charset val="128"/>
    </font>
    <font>
      <sz val="11"/>
      <name val="ＭＳ 明朝"/>
      <family val="1"/>
      <charset val="128"/>
    </font>
    <font>
      <sz val="8"/>
      <name val="ＭＳ 明朝"/>
      <family val="1"/>
      <charset val="128"/>
    </font>
    <font>
      <b/>
      <sz val="11"/>
      <name val="ＭＳ 明朝"/>
      <family val="1"/>
      <charset val="128"/>
    </font>
    <font>
      <sz val="12"/>
      <name val="ＭＳ 明朝"/>
      <family val="1"/>
      <charset val="128"/>
    </font>
    <font>
      <b/>
      <sz val="12"/>
      <name val="ＭＳ 明朝"/>
      <family val="1"/>
      <charset val="128"/>
    </font>
    <font>
      <sz val="9"/>
      <name val="ＭＳ 明朝"/>
      <family val="1"/>
      <charset val="128"/>
    </font>
    <font>
      <b/>
      <sz val="10"/>
      <name val="ＭＳ 明朝"/>
      <family val="1"/>
      <charset val="128"/>
    </font>
    <font>
      <sz val="10"/>
      <color indexed="17"/>
      <name val="HGSｺﾞｼｯｸE"/>
      <family val="3"/>
      <charset val="128"/>
    </font>
    <font>
      <sz val="10"/>
      <name val="ＭＳ 明朝"/>
      <family val="1"/>
      <charset val="128"/>
    </font>
    <font>
      <sz val="10"/>
      <color indexed="12"/>
      <name val="HGSｺﾞｼｯｸE"/>
      <family val="3"/>
      <charset val="128"/>
    </font>
    <font>
      <sz val="16"/>
      <name val="ＭＳ 明朝"/>
      <family val="1"/>
      <charset val="128"/>
    </font>
    <font>
      <b/>
      <sz val="16"/>
      <name val="ＭＳ 明朝"/>
      <family val="1"/>
      <charset val="128"/>
    </font>
    <font>
      <b/>
      <sz val="24"/>
      <name val="ＭＳ 明朝"/>
      <family val="1"/>
      <charset val="128"/>
    </font>
    <font>
      <b/>
      <sz val="9"/>
      <name val="ＭＳ 明朝"/>
      <family val="1"/>
      <charset val="128"/>
    </font>
    <font>
      <sz val="14"/>
      <name val="ＭＳ 明朝"/>
      <family val="1"/>
      <charset val="128"/>
    </font>
    <font>
      <sz val="11"/>
      <color indexed="22"/>
      <name val="ＭＳ Ｐゴシック"/>
      <family val="3"/>
      <charset val="128"/>
    </font>
    <font>
      <sz val="11"/>
      <color indexed="22"/>
      <name val="ＭＳ 明朝"/>
      <family val="1"/>
      <charset val="128"/>
    </font>
    <font>
      <sz val="9.5"/>
      <name val="ＭＳ 明朝"/>
      <family val="1"/>
      <charset val="128"/>
    </font>
    <font>
      <b/>
      <sz val="14"/>
      <name val="ＭＳ 明朝"/>
      <family val="1"/>
      <charset val="128"/>
    </font>
    <font>
      <sz val="11"/>
      <name val="ＭＳ ゴシック"/>
      <family val="3"/>
      <charset val="128"/>
    </font>
    <font>
      <b/>
      <sz val="11"/>
      <name val="ＭＳ Ｐゴシック"/>
      <family val="3"/>
      <charset val="128"/>
    </font>
    <font>
      <b/>
      <sz val="10"/>
      <name val="ＭＳ Ｐゴシック"/>
      <family val="3"/>
      <charset val="128"/>
    </font>
    <font>
      <sz val="10"/>
      <color indexed="10"/>
      <name val="HGSｺﾞｼｯｸE"/>
      <family val="3"/>
      <charset val="128"/>
    </font>
    <font>
      <sz val="10"/>
      <color indexed="22"/>
      <name val="HGSｺﾞｼｯｸE"/>
      <family val="3"/>
      <charset val="128"/>
    </font>
    <font>
      <sz val="8"/>
      <color indexed="10"/>
      <name val="ＭＳ 明朝"/>
      <family val="1"/>
      <charset val="128"/>
    </font>
    <font>
      <sz val="9"/>
      <name val="ＭＳ Ｐゴシック"/>
      <family val="3"/>
      <charset val="128"/>
    </font>
    <font>
      <b/>
      <sz val="11"/>
      <color indexed="10"/>
      <name val="ＭＳ 明朝"/>
      <family val="1"/>
      <charset val="128"/>
    </font>
    <font>
      <sz val="11"/>
      <color indexed="10"/>
      <name val="ＭＳ Ｐゴシック"/>
      <family val="3"/>
      <charset val="128"/>
    </font>
    <font>
      <sz val="8"/>
      <name val="ＭＳ Ｐゴシック"/>
      <family val="3"/>
      <charset val="128"/>
    </font>
    <font>
      <sz val="9"/>
      <color indexed="22"/>
      <name val="ＭＳ 明朝"/>
      <family val="1"/>
      <charset val="128"/>
    </font>
    <font>
      <sz val="9"/>
      <color indexed="22"/>
      <name val="ＭＳ Ｐゴシック"/>
      <family val="3"/>
      <charset val="128"/>
    </font>
    <font>
      <sz val="10.5"/>
      <color indexed="22"/>
      <name val="ＭＳ ゴシック"/>
      <family val="3"/>
      <charset val="128"/>
    </font>
    <font>
      <sz val="10"/>
      <color indexed="22"/>
      <name val="ＭＳ Ｐゴシック"/>
      <family val="3"/>
      <charset val="128"/>
    </font>
    <font>
      <b/>
      <sz val="9"/>
      <color indexed="22"/>
      <name val="ＭＳ 明朝"/>
      <family val="1"/>
      <charset val="128"/>
    </font>
    <font>
      <b/>
      <sz val="11"/>
      <color indexed="22"/>
      <name val="ＭＳ Ｐゴシック"/>
      <family val="3"/>
      <charset val="128"/>
    </font>
    <font>
      <b/>
      <sz val="10"/>
      <color indexed="22"/>
      <name val="ＭＳ 明朝"/>
      <family val="1"/>
      <charset val="128"/>
    </font>
    <font>
      <sz val="10.5"/>
      <color indexed="22"/>
      <name val="ＭＳ 明朝"/>
      <family val="1"/>
      <charset val="128"/>
    </font>
    <font>
      <sz val="11"/>
      <color indexed="22"/>
      <name val="ＭＳ ゴシック"/>
      <family val="3"/>
      <charset val="128"/>
    </font>
    <font>
      <b/>
      <sz val="14"/>
      <color indexed="10"/>
      <name val="ＭＳ 明朝"/>
      <family val="1"/>
      <charset val="128"/>
    </font>
    <font>
      <b/>
      <sz val="10"/>
      <color indexed="10"/>
      <name val="ＭＳ 明朝"/>
      <family val="1"/>
      <charset val="128"/>
    </font>
    <font>
      <sz val="6"/>
      <color indexed="22"/>
      <name val="ＭＳ Ｐゴシック"/>
      <family val="3"/>
      <charset val="128"/>
    </font>
    <font>
      <sz val="7"/>
      <name val="ＭＳ 明朝"/>
      <family val="1"/>
      <charset val="128"/>
    </font>
    <font>
      <sz val="11"/>
      <color indexed="63"/>
      <name val="ＭＳ Ｐゴシック"/>
      <family val="3"/>
      <charset val="128"/>
    </font>
    <font>
      <b/>
      <sz val="10"/>
      <color indexed="22"/>
      <name val="ＭＳ ゴシック"/>
      <family val="3"/>
      <charset val="128"/>
    </font>
    <font>
      <sz val="11"/>
      <color indexed="12"/>
      <name val="ＭＳ Ｐゴシック"/>
      <family val="3"/>
      <charset val="128"/>
    </font>
    <font>
      <sz val="12"/>
      <color rgb="FFFF0000"/>
      <name val="ＭＳ Ｐ明朝"/>
      <family val="1"/>
      <charset val="128"/>
    </font>
    <font>
      <b/>
      <sz val="10.5"/>
      <name val="ＭＳ ゴシック"/>
      <family val="3"/>
      <charset val="128"/>
    </font>
    <font>
      <b/>
      <sz val="11"/>
      <name val="ＭＳ ゴシック"/>
      <family val="3"/>
      <charset val="128"/>
    </font>
    <font>
      <sz val="7"/>
      <color indexed="10"/>
      <name val="ＭＳ 明朝"/>
      <family val="1"/>
      <charset val="128"/>
    </font>
    <font>
      <sz val="7"/>
      <name val="ＭＳ Ｐゴシック"/>
      <family val="3"/>
      <charset val="128"/>
    </font>
    <font>
      <sz val="10"/>
      <color rgb="FFFF0000"/>
      <name val="ＭＳ ゴシック"/>
      <family val="3"/>
      <charset val="128"/>
    </font>
    <font>
      <b/>
      <sz val="10.5"/>
      <color rgb="FFFF0000"/>
      <name val="ＭＳ ゴシック"/>
      <family val="3"/>
      <charset val="128"/>
    </font>
    <font>
      <sz val="8"/>
      <color rgb="FFC0C0C0"/>
      <name val="ＭＳ ゴシック"/>
      <family val="3"/>
      <charset val="128"/>
    </font>
    <font>
      <sz val="8"/>
      <color rgb="FFFF0000"/>
      <name val="ＭＳ 明朝"/>
      <family val="1"/>
      <charset val="128"/>
    </font>
  </fonts>
  <fills count="13">
    <fill>
      <patternFill patternType="none"/>
    </fill>
    <fill>
      <patternFill patternType="gray125"/>
    </fill>
    <fill>
      <patternFill patternType="solid">
        <fgColor indexed="63"/>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
      <patternFill patternType="solid">
        <fgColor theme="0" tint="-0.249977111117893"/>
        <bgColor indexed="64"/>
      </patternFill>
    </fill>
    <fill>
      <patternFill patternType="solid">
        <fgColor rgb="FFCCFFFF"/>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hair">
        <color indexed="64"/>
      </right>
      <top style="hair">
        <color indexed="64"/>
      </top>
      <bottom style="hair">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cellStyleXfs>
  <cellXfs count="100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5" fillId="2" borderId="0" xfId="0" applyFont="1" applyFill="1">
      <alignment vertical="center"/>
    </xf>
    <xf numFmtId="0" fontId="6" fillId="2" borderId="0" xfId="0" applyFont="1" applyFill="1">
      <alignment vertical="center"/>
    </xf>
    <xf numFmtId="0" fontId="6" fillId="2" borderId="0" xfId="0" applyFont="1" applyFill="1" applyAlignment="1">
      <alignment horizontal="center" vertical="center"/>
    </xf>
    <xf numFmtId="0" fontId="4" fillId="0" borderId="0" xfId="0" applyFont="1" applyAlignment="1">
      <alignment vertical="center" wrapText="1"/>
    </xf>
    <xf numFmtId="0" fontId="2" fillId="0" borderId="1" xfId="0" applyFont="1" applyBorder="1">
      <alignment vertical="center"/>
    </xf>
    <xf numFmtId="0" fontId="8" fillId="0" borderId="0" xfId="0" applyFont="1">
      <alignment vertical="center"/>
    </xf>
    <xf numFmtId="0" fontId="10" fillId="0" borderId="0" xfId="0" applyFont="1" applyFill="1">
      <alignment vertical="center"/>
    </xf>
    <xf numFmtId="0" fontId="10" fillId="0" borderId="0" xfId="0" applyFont="1" applyFill="1" applyAlignment="1">
      <alignment vertical="center" wrapText="1"/>
    </xf>
    <xf numFmtId="0" fontId="2" fillId="0" borderId="0" xfId="0" applyFont="1" applyFill="1" applyBorder="1" applyAlignment="1">
      <alignment vertical="center" wrapText="1"/>
    </xf>
    <xf numFmtId="0" fontId="12" fillId="0" borderId="2" xfId="0" applyFont="1" applyBorder="1" applyAlignment="1">
      <alignment vertical="center" wrapText="1"/>
    </xf>
    <xf numFmtId="0" fontId="12" fillId="0" borderId="1" xfId="0" applyFont="1" applyBorder="1" applyAlignment="1">
      <alignment vertical="center" wrapText="1"/>
    </xf>
    <xf numFmtId="0" fontId="2" fillId="0" borderId="3" xfId="0" applyFont="1" applyBorder="1">
      <alignment vertical="center"/>
    </xf>
    <xf numFmtId="0" fontId="2" fillId="0" borderId="4" xfId="0" applyFont="1" applyBorder="1" applyAlignment="1">
      <alignment vertical="center" wrapText="1"/>
    </xf>
    <xf numFmtId="0" fontId="2" fillId="0" borderId="1" xfId="0" applyFont="1" applyBorder="1" applyAlignment="1">
      <alignment horizontal="left" vertical="center"/>
    </xf>
    <xf numFmtId="0" fontId="14" fillId="0" borderId="6" xfId="0" applyFont="1" applyBorder="1">
      <alignment vertical="center"/>
    </xf>
    <xf numFmtId="0" fontId="14" fillId="0" borderId="0" xfId="0" applyFont="1">
      <alignment vertical="center"/>
    </xf>
    <xf numFmtId="0" fontId="13" fillId="0" borderId="0" xfId="0" applyFont="1" applyAlignment="1">
      <alignment horizontal="left" vertical="center"/>
    </xf>
    <xf numFmtId="0" fontId="15" fillId="0" borderId="0" xfId="0" applyFont="1" applyAlignment="1">
      <alignment horizontal="right" vertical="center"/>
    </xf>
    <xf numFmtId="0" fontId="14" fillId="0" borderId="0" xfId="0" applyFont="1" applyFill="1">
      <alignment vertical="center"/>
    </xf>
    <xf numFmtId="0" fontId="13" fillId="0" borderId="8" xfId="0" applyFont="1" applyBorder="1" applyAlignment="1">
      <alignment horizontal="justify" vertical="center"/>
    </xf>
    <xf numFmtId="0" fontId="14" fillId="0" borderId="0" xfId="0" applyFont="1" applyBorder="1">
      <alignment vertical="center"/>
    </xf>
    <xf numFmtId="0" fontId="14" fillId="0" borderId="9" xfId="0" applyFont="1" applyBorder="1">
      <alignment vertical="center"/>
    </xf>
    <xf numFmtId="0" fontId="13" fillId="0" borderId="0" xfId="0" applyFont="1" applyAlignment="1">
      <alignment horizontal="justify" vertical="center"/>
    </xf>
    <xf numFmtId="0" fontId="14" fillId="0" borderId="8" xfId="0" applyFont="1" applyFill="1" applyBorder="1">
      <alignment vertical="center"/>
    </xf>
    <xf numFmtId="0" fontId="14"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Alignment="1">
      <alignment horizontal="right" vertical="center"/>
    </xf>
    <xf numFmtId="0" fontId="0" fillId="0" borderId="0" xfId="0" applyFill="1">
      <alignment vertical="center"/>
    </xf>
    <xf numFmtId="0" fontId="13" fillId="0" borderId="8" xfId="0" applyFont="1" applyFill="1" applyBorder="1" applyAlignment="1">
      <alignment horizontal="justify" vertical="center"/>
    </xf>
    <xf numFmtId="0" fontId="17" fillId="0" borderId="0" xfId="0" applyFont="1" applyFill="1" applyBorder="1" applyAlignment="1">
      <alignment horizontal="justify" vertical="center"/>
    </xf>
    <xf numFmtId="0" fontId="17" fillId="0" borderId="0" xfId="0" applyFont="1" applyAlignment="1">
      <alignment horizontal="justify" vertical="center"/>
    </xf>
    <xf numFmtId="0" fontId="19" fillId="0" borderId="0" xfId="0" applyFont="1" applyFill="1" applyBorder="1" applyAlignment="1">
      <alignment vertical="center"/>
    </xf>
    <xf numFmtId="0" fontId="20" fillId="0" borderId="0" xfId="0" applyFont="1" applyFill="1" applyBorder="1" applyAlignment="1">
      <alignment horizontal="justify" vertical="center" wrapText="1"/>
    </xf>
    <xf numFmtId="0" fontId="0" fillId="0" borderId="9" xfId="0" applyBorder="1">
      <alignment vertical="center"/>
    </xf>
    <xf numFmtId="0" fontId="21" fillId="0" borderId="8" xfId="3" applyFont="1" applyBorder="1" applyAlignment="1">
      <alignment horizontal="center" vertical="center"/>
    </xf>
    <xf numFmtId="0" fontId="21" fillId="0" borderId="0" xfId="3" applyFont="1" applyAlignment="1">
      <alignment horizontal="left" vertical="center"/>
    </xf>
    <xf numFmtId="0" fontId="19" fillId="0" borderId="0" xfId="0" applyFont="1" applyBorder="1" applyAlignment="1">
      <alignment vertical="center"/>
    </xf>
    <xf numFmtId="0" fontId="20" fillId="0" borderId="0" xfId="0" applyFont="1" applyAlignment="1">
      <alignment horizontal="justify" vertical="center" wrapText="1"/>
    </xf>
    <xf numFmtId="0" fontId="22" fillId="0" borderId="0" xfId="0" applyFont="1" applyFill="1" applyBorder="1" applyAlignment="1">
      <alignment horizontal="center" vertical="center"/>
    </xf>
    <xf numFmtId="0" fontId="13" fillId="0" borderId="9" xfId="0" applyFont="1" applyBorder="1" applyAlignment="1">
      <alignment horizontal="justify" vertical="center"/>
    </xf>
    <xf numFmtId="0" fontId="22" fillId="0" borderId="0" xfId="0" applyFont="1" applyAlignment="1">
      <alignment horizontal="center" vertical="center"/>
    </xf>
    <xf numFmtId="0" fontId="0" fillId="0" borderId="0" xfId="0" applyFill="1" applyBorder="1">
      <alignment vertical="center"/>
    </xf>
    <xf numFmtId="0" fontId="23" fillId="0" borderId="8" xfId="3" applyFont="1" applyBorder="1" applyAlignment="1">
      <alignment horizontal="center" vertical="center"/>
    </xf>
    <xf numFmtId="0" fontId="23" fillId="0" borderId="0" xfId="3" applyFont="1" applyAlignment="1">
      <alignment horizontal="left" vertical="center"/>
    </xf>
    <xf numFmtId="0" fontId="21" fillId="0" borderId="0" xfId="3" applyFont="1" applyFill="1" applyBorder="1" applyAlignment="1">
      <alignment horizontal="center" vertical="center"/>
    </xf>
    <xf numFmtId="0" fontId="24" fillId="0" borderId="0" xfId="0" applyFont="1" applyFill="1" applyBorder="1" applyAlignment="1">
      <alignment horizontal="right" vertical="center"/>
    </xf>
    <xf numFmtId="0" fontId="24" fillId="0" borderId="0" xfId="0" applyFont="1" applyAlignment="1">
      <alignment horizontal="right" vertical="center"/>
    </xf>
    <xf numFmtId="0" fontId="13" fillId="0" borderId="8" xfId="0" applyFont="1" applyFill="1" applyBorder="1" applyAlignment="1">
      <alignment horizontal="center" vertical="center"/>
    </xf>
    <xf numFmtId="0" fontId="13" fillId="0" borderId="0" xfId="0" applyFont="1" applyAlignment="1">
      <alignment horizontal="center" vertical="center"/>
    </xf>
    <xf numFmtId="0" fontId="20" fillId="0" borderId="0" xfId="0" applyFont="1" applyFill="1" applyBorder="1" applyAlignment="1">
      <alignment horizontal="right" vertical="center" wrapText="1"/>
    </xf>
    <xf numFmtId="0" fontId="20" fillId="0" borderId="0" xfId="0" applyFont="1" applyBorder="1" applyAlignment="1">
      <alignment horizontal="right" vertical="center" wrapText="1"/>
    </xf>
    <xf numFmtId="0" fontId="20" fillId="0" borderId="0" xfId="0" applyFont="1" applyFill="1" applyBorder="1" applyAlignment="1">
      <alignment horizontal="left" vertical="top" wrapText="1"/>
    </xf>
    <xf numFmtId="0" fontId="20" fillId="0" borderId="0" xfId="0" applyFont="1" applyBorder="1" applyAlignment="1">
      <alignment horizontal="left" vertical="top" wrapText="1"/>
    </xf>
    <xf numFmtId="0" fontId="0" fillId="0" borderId="0" xfId="0" applyBorder="1">
      <alignment vertical="center"/>
    </xf>
    <xf numFmtId="0" fontId="14" fillId="0" borderId="8" xfId="0" applyFont="1" applyBorder="1">
      <alignment vertical="center"/>
    </xf>
    <xf numFmtId="0" fontId="14" fillId="0" borderId="0" xfId="0" applyFont="1" applyBorder="1" applyAlignment="1">
      <alignment horizontal="left" vertical="center"/>
    </xf>
    <xf numFmtId="0" fontId="14" fillId="0" borderId="0" xfId="0" applyFont="1" applyFill="1" applyBorder="1" applyAlignment="1">
      <alignment horizontal="left" vertical="center"/>
    </xf>
    <xf numFmtId="0" fontId="14" fillId="0" borderId="0" xfId="0" applyFont="1" applyAlignment="1">
      <alignment horizontal="left" vertical="center"/>
    </xf>
    <xf numFmtId="0" fontId="14" fillId="0" borderId="10" xfId="0" applyFont="1" applyBorder="1" applyAlignment="1">
      <alignment horizontal="left" vertical="center"/>
    </xf>
    <xf numFmtId="0" fontId="14" fillId="0" borderId="10" xfId="0" applyFont="1" applyBorder="1">
      <alignment vertical="center"/>
    </xf>
    <xf numFmtId="0" fontId="14" fillId="0" borderId="10" xfId="0" applyFont="1" applyFill="1" applyBorder="1" applyAlignment="1">
      <alignment horizontal="left" vertical="center"/>
    </xf>
    <xf numFmtId="0" fontId="14" fillId="0" borderId="10" xfId="0" applyFont="1" applyFill="1" applyBorder="1">
      <alignment vertical="center"/>
    </xf>
    <xf numFmtId="0" fontId="14" fillId="0" borderId="0" xfId="0" applyFont="1" applyBorder="1" applyAlignment="1">
      <alignment horizontal="left" vertical="top"/>
    </xf>
    <xf numFmtId="0" fontId="14" fillId="0" borderId="0" xfId="0" applyFont="1" applyBorder="1" applyAlignment="1">
      <alignment vertical="top"/>
    </xf>
    <xf numFmtId="0" fontId="14" fillId="0" borderId="0" xfId="0" applyFont="1" applyFill="1" applyBorder="1" applyAlignment="1">
      <alignment horizontal="left" vertical="top"/>
    </xf>
    <xf numFmtId="0" fontId="14" fillId="0" borderId="0" xfId="0" applyFont="1" applyFill="1" applyBorder="1" applyAlignment="1">
      <alignment vertical="top"/>
    </xf>
    <xf numFmtId="0" fontId="21" fillId="0" borderId="8" xfId="3" applyFont="1" applyBorder="1" applyAlignment="1">
      <alignment horizontal="center" vertical="top"/>
    </xf>
    <xf numFmtId="0" fontId="14" fillId="0" borderId="0" xfId="0" applyFont="1" applyAlignment="1">
      <alignment horizontal="left" vertical="top"/>
    </xf>
    <xf numFmtId="0" fontId="14" fillId="0" borderId="0" xfId="0" applyFont="1" applyAlignment="1">
      <alignment vertical="top"/>
    </xf>
    <xf numFmtId="0" fontId="0" fillId="0" borderId="0" xfId="0" applyBorder="1" applyAlignment="1">
      <alignment vertical="top"/>
    </xf>
    <xf numFmtId="0" fontId="0" fillId="0" borderId="0" xfId="0" applyAlignment="1">
      <alignment vertical="top"/>
    </xf>
    <xf numFmtId="0" fontId="17" fillId="0" borderId="0" xfId="0" applyFont="1" applyBorder="1" applyAlignment="1">
      <alignment horizontal="justify" vertical="center" wrapText="1"/>
    </xf>
    <xf numFmtId="0" fontId="17" fillId="0" borderId="0" xfId="0" applyFont="1" applyAlignment="1">
      <alignment horizontal="justify" vertical="center" wrapText="1"/>
    </xf>
    <xf numFmtId="0" fontId="28" fillId="0" borderId="8" xfId="0" applyFont="1" applyBorder="1" applyAlignment="1">
      <alignment horizontal="center" vertical="center"/>
    </xf>
    <xf numFmtId="0" fontId="21" fillId="0" borderId="0" xfId="3" applyFont="1" applyBorder="1" applyAlignment="1">
      <alignment horizontal="center" vertical="center"/>
    </xf>
    <xf numFmtId="0" fontId="28" fillId="0" borderId="0" xfId="0" applyFont="1" applyAlignment="1">
      <alignment horizontal="center" vertical="center"/>
    </xf>
    <xf numFmtId="0" fontId="14" fillId="0" borderId="11" xfId="0" applyFont="1" applyBorder="1">
      <alignment vertical="center"/>
    </xf>
    <xf numFmtId="0" fontId="29" fillId="0" borderId="0" xfId="0" applyFont="1">
      <alignment vertical="center"/>
    </xf>
    <xf numFmtId="0" fontId="30" fillId="0" borderId="0" xfId="0" applyFont="1" applyFill="1">
      <alignment vertical="center"/>
    </xf>
    <xf numFmtId="0" fontId="30" fillId="0" borderId="0" xfId="4" applyFont="1" applyFill="1" applyBorder="1"/>
    <xf numFmtId="0" fontId="30" fillId="0" borderId="0" xfId="0" applyFont="1">
      <alignment vertical="center"/>
    </xf>
    <xf numFmtId="0" fontId="29" fillId="0" borderId="0" xfId="0" applyFont="1" applyFill="1">
      <alignment vertical="center"/>
    </xf>
    <xf numFmtId="0" fontId="22" fillId="0" borderId="0" xfId="0" applyFont="1" applyAlignment="1">
      <alignment vertical="center"/>
    </xf>
    <xf numFmtId="0" fontId="14" fillId="0" borderId="0" xfId="0" applyFont="1" applyAlignment="1">
      <alignment vertical="center"/>
    </xf>
    <xf numFmtId="0" fontId="1" fillId="0" borderId="0" xfId="0" applyFont="1">
      <alignment vertical="center"/>
    </xf>
    <xf numFmtId="0" fontId="1" fillId="0" borderId="0" xfId="0" applyFont="1" applyAlignment="1">
      <alignment vertical="center"/>
    </xf>
    <xf numFmtId="0" fontId="21" fillId="0" borderId="0" xfId="3" applyFont="1" applyAlignment="1">
      <alignment horizontal="left" vertical="center" wrapText="1"/>
    </xf>
    <xf numFmtId="0" fontId="0" fillId="0" borderId="8" xfId="0" applyBorder="1">
      <alignment vertical="center"/>
    </xf>
    <xf numFmtId="0" fontId="15" fillId="0" borderId="0" xfId="0" applyFont="1" applyBorder="1" applyAlignment="1">
      <alignment horizontal="right" vertical="top"/>
    </xf>
    <xf numFmtId="0" fontId="22" fillId="0" borderId="10" xfId="0" applyFont="1" applyBorder="1" applyAlignment="1">
      <alignment horizontal="justify" vertical="center" wrapText="1"/>
    </xf>
    <xf numFmtId="0" fontId="22" fillId="0" borderId="10" xfId="0" applyFont="1" applyFill="1" applyBorder="1" applyAlignment="1">
      <alignment horizontal="justify" vertical="center" wrapText="1"/>
    </xf>
    <xf numFmtId="0" fontId="22" fillId="0" borderId="14" xfId="0" applyFont="1" applyFill="1" applyBorder="1" applyAlignment="1">
      <alignment horizontal="justify" vertical="center" wrapText="1"/>
    </xf>
    <xf numFmtId="0" fontId="23" fillId="0" borderId="0" xfId="3" applyFont="1" applyBorder="1" applyAlignment="1">
      <alignment horizontal="center" vertical="center"/>
    </xf>
    <xf numFmtId="0" fontId="36" fillId="0" borderId="0" xfId="3" applyFont="1" applyBorder="1" applyAlignment="1">
      <alignment horizontal="left" vertical="center"/>
    </xf>
    <xf numFmtId="0" fontId="22" fillId="0" borderId="5" xfId="0" applyFont="1" applyBorder="1" applyAlignment="1">
      <alignment vertical="center"/>
    </xf>
    <xf numFmtId="0" fontId="22" fillId="0" borderId="6" xfId="0" applyFont="1" applyBorder="1" applyAlignment="1">
      <alignment vertical="center"/>
    </xf>
    <xf numFmtId="0" fontId="22" fillId="0" borderId="5" xfId="0" applyFont="1" applyFill="1" applyBorder="1" applyAlignment="1">
      <alignment vertical="center"/>
    </xf>
    <xf numFmtId="0" fontId="22" fillId="0" borderId="6" xfId="0" applyFont="1" applyFill="1" applyBorder="1" applyAlignment="1">
      <alignment vertical="center"/>
    </xf>
    <xf numFmtId="0" fontId="22" fillId="0" borderId="15" xfId="0" applyFont="1" applyFill="1" applyBorder="1" applyAlignment="1">
      <alignment horizontal="justify" vertical="center" wrapText="1"/>
    </xf>
    <xf numFmtId="0" fontId="0" fillId="0" borderId="5" xfId="0" applyBorder="1">
      <alignment vertical="center"/>
    </xf>
    <xf numFmtId="0" fontId="0" fillId="0" borderId="11" xfId="0" applyBorder="1">
      <alignment vertical="center"/>
    </xf>
    <xf numFmtId="0" fontId="22" fillId="0" borderId="10" xfId="0" applyFont="1" applyBorder="1" applyAlignment="1">
      <alignment vertical="center"/>
    </xf>
    <xf numFmtId="0" fontId="22" fillId="0" borderId="10" xfId="0" applyFont="1" applyBorder="1" applyAlignment="1">
      <alignment horizontal="right" vertical="center"/>
    </xf>
    <xf numFmtId="0" fontId="22" fillId="0" borderId="10" xfId="0" applyFont="1" applyBorder="1">
      <alignment vertical="center"/>
    </xf>
    <xf numFmtId="0" fontId="0" fillId="0" borderId="14" xfId="0" applyBorder="1">
      <alignment vertical="center"/>
    </xf>
    <xf numFmtId="0" fontId="54" fillId="0" borderId="0" xfId="0" applyFont="1">
      <alignment vertical="center"/>
    </xf>
    <xf numFmtId="0" fontId="22" fillId="0" borderId="10" xfId="0" applyFont="1" applyFill="1" applyBorder="1" applyAlignment="1">
      <alignment vertical="center"/>
    </xf>
    <xf numFmtId="0" fontId="22" fillId="0" borderId="10" xfId="0" applyFont="1" applyFill="1" applyBorder="1" applyAlignment="1">
      <alignment horizontal="right" vertical="center"/>
    </xf>
    <xf numFmtId="0" fontId="22" fillId="0" borderId="16" xfId="0" applyFont="1" applyBorder="1" applyAlignment="1">
      <alignment vertical="center"/>
    </xf>
    <xf numFmtId="0" fontId="36" fillId="0" borderId="8" xfId="3" applyFont="1" applyFill="1" applyBorder="1" applyAlignment="1">
      <alignment horizontal="center" vertical="center"/>
    </xf>
    <xf numFmtId="0" fontId="22" fillId="0" borderId="16" xfId="0" applyFont="1" applyFill="1" applyBorder="1" applyAlignment="1">
      <alignment vertical="center"/>
    </xf>
    <xf numFmtId="0" fontId="22" fillId="0" borderId="16" xfId="0" applyFont="1" applyBorder="1" applyAlignment="1">
      <alignment horizontal="justify" vertical="center" wrapText="1"/>
    </xf>
    <xf numFmtId="0" fontId="22" fillId="0" borderId="17" xfId="0" applyFont="1" applyBorder="1" applyAlignment="1">
      <alignment horizontal="justify" vertical="center" wrapText="1"/>
    </xf>
    <xf numFmtId="0" fontId="22" fillId="0" borderId="16" xfId="0" applyFont="1" applyFill="1" applyBorder="1" applyAlignment="1">
      <alignment horizontal="justify" vertical="center" wrapText="1"/>
    </xf>
    <xf numFmtId="0" fontId="22" fillId="0" borderId="17" xfId="0" applyFont="1" applyFill="1" applyBorder="1" applyAlignment="1">
      <alignment horizontal="justify" vertical="center" wrapText="1"/>
    </xf>
    <xf numFmtId="0" fontId="0" fillId="4" borderId="3" xfId="0" applyFill="1" applyBorder="1">
      <alignment vertical="center"/>
    </xf>
    <xf numFmtId="0" fontId="0" fillId="0" borderId="3" xfId="0" applyFill="1" applyBorder="1">
      <alignment vertical="center"/>
    </xf>
    <xf numFmtId="0" fontId="22" fillId="0" borderId="7" xfId="0" applyFont="1" applyBorder="1" applyAlignment="1">
      <alignment horizontal="left" vertical="center"/>
    </xf>
    <xf numFmtId="0" fontId="22" fillId="0" borderId="7" xfId="0" applyFont="1" applyFill="1" applyBorder="1" applyAlignment="1">
      <alignment horizontal="left" vertical="center"/>
    </xf>
    <xf numFmtId="0" fontId="22" fillId="0" borderId="11" xfId="0" applyFont="1" applyBorder="1" applyAlignment="1">
      <alignment vertical="center"/>
    </xf>
    <xf numFmtId="0" fontId="22" fillId="0" borderId="10" xfId="0" applyFont="1" applyBorder="1" applyAlignment="1">
      <alignment horizontal="left" vertical="center"/>
    </xf>
    <xf numFmtId="0" fontId="22" fillId="0" borderId="14" xfId="0" applyFont="1" applyBorder="1" applyAlignment="1">
      <alignment horizontal="left" vertical="center"/>
    </xf>
    <xf numFmtId="0" fontId="22" fillId="0" borderId="11" xfId="0" applyFont="1" applyFill="1" applyBorder="1" applyAlignment="1">
      <alignment vertical="center"/>
    </xf>
    <xf numFmtId="0" fontId="22" fillId="0" borderId="10" xfId="0" applyFont="1" applyFill="1" applyBorder="1" applyAlignment="1">
      <alignment horizontal="left" vertical="center"/>
    </xf>
    <xf numFmtId="0" fontId="22" fillId="0" borderId="14" xfId="0" applyFont="1" applyFill="1" applyBorder="1" applyAlignment="1">
      <alignment horizontal="left" vertical="center"/>
    </xf>
    <xf numFmtId="0" fontId="22" fillId="4" borderId="3"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15" fillId="0" borderId="0" xfId="0" applyFont="1" applyBorder="1" applyAlignment="1">
      <alignment horizontal="center" vertical="top" wrapText="1"/>
    </xf>
    <xf numFmtId="0" fontId="0" fillId="0" borderId="0" xfId="0" applyAlignment="1">
      <alignment vertical="center"/>
    </xf>
    <xf numFmtId="0" fontId="30" fillId="0" borderId="0" xfId="0" applyFont="1" applyAlignment="1">
      <alignment vertical="center"/>
    </xf>
    <xf numFmtId="0" fontId="9" fillId="0" borderId="0" xfId="0" applyFont="1" applyAlignment="1">
      <alignment vertical="center"/>
    </xf>
    <xf numFmtId="0" fontId="30" fillId="0" borderId="0" xfId="0" applyFont="1" applyBorder="1" applyAlignment="1">
      <alignment horizontal="justify" vertical="center"/>
    </xf>
    <xf numFmtId="0" fontId="22" fillId="0" borderId="0" xfId="0" applyFont="1" applyAlignment="1"/>
    <xf numFmtId="0" fontId="36" fillId="0" borderId="0" xfId="3" applyFont="1" applyBorder="1" applyAlignment="1">
      <alignment vertical="center" wrapText="1"/>
    </xf>
    <xf numFmtId="0" fontId="22" fillId="4" borderId="8"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0" fillId="4" borderId="2" xfId="0" applyFill="1" applyBorder="1">
      <alignment vertical="center"/>
    </xf>
    <xf numFmtId="0" fontId="0" fillId="0" borderId="2" xfId="0" applyFill="1" applyBorder="1">
      <alignment vertical="center"/>
    </xf>
    <xf numFmtId="0" fontId="21" fillId="0" borderId="0" xfId="0" applyFont="1" applyAlignment="1">
      <alignment vertical="top" wrapText="1"/>
    </xf>
    <xf numFmtId="0" fontId="15" fillId="0" borderId="0" xfId="0" applyFont="1" applyFill="1" applyBorder="1" applyAlignment="1">
      <alignment horizontal="center" vertical="top" wrapText="1"/>
    </xf>
    <xf numFmtId="0" fontId="15" fillId="0" borderId="0" xfId="0" applyFont="1" applyAlignment="1">
      <alignment horizontal="right" vertical="top" wrapText="1"/>
    </xf>
    <xf numFmtId="0" fontId="15" fillId="0" borderId="0" xfId="0" applyFont="1" applyFill="1" applyAlignment="1">
      <alignment horizontal="right" vertical="top" wrapText="1"/>
    </xf>
    <xf numFmtId="0" fontId="15" fillId="0" borderId="0" xfId="0" applyFont="1" applyAlignment="1">
      <alignment vertical="top" wrapText="1"/>
    </xf>
    <xf numFmtId="0" fontId="15" fillId="0" borderId="0" xfId="0" applyFont="1" applyAlignment="1">
      <alignment vertical="center" wrapText="1"/>
    </xf>
    <xf numFmtId="0" fontId="30" fillId="3" borderId="0" xfId="0" applyFont="1" applyFill="1" applyBorder="1" applyAlignment="1">
      <alignment vertical="center"/>
    </xf>
    <xf numFmtId="0" fontId="30" fillId="0" borderId="0" xfId="2" applyFont="1" applyBorder="1"/>
    <xf numFmtId="0" fontId="30" fillId="0" borderId="0" xfId="2" applyFont="1" applyFill="1" applyBorder="1"/>
    <xf numFmtId="0" fontId="56" fillId="3" borderId="0" xfId="0" applyFont="1" applyFill="1" applyBorder="1" applyAlignment="1">
      <alignment vertical="center"/>
    </xf>
    <xf numFmtId="0" fontId="0" fillId="0" borderId="6" xfId="0" applyBorder="1">
      <alignment vertical="center"/>
    </xf>
    <xf numFmtId="0" fontId="14" fillId="0" borderId="4" xfId="0" applyFont="1" applyBorder="1">
      <alignment vertical="center"/>
    </xf>
    <xf numFmtId="0" fontId="14" fillId="0" borderId="15" xfId="0" applyFont="1" applyBorder="1">
      <alignment vertical="center"/>
    </xf>
    <xf numFmtId="0" fontId="22" fillId="0" borderId="15" xfId="0" applyFont="1" applyFill="1" applyBorder="1" applyAlignment="1">
      <alignment horizontal="center" vertical="center"/>
    </xf>
    <xf numFmtId="0" fontId="22" fillId="0" borderId="18" xfId="0" applyFont="1" applyFill="1" applyBorder="1" applyAlignment="1">
      <alignment horizontal="center" vertical="center"/>
    </xf>
    <xf numFmtId="0" fontId="14" fillId="0" borderId="4" xfId="0" applyFont="1" applyFill="1" applyBorder="1">
      <alignment vertical="center"/>
    </xf>
    <xf numFmtId="0" fontId="14" fillId="0" borderId="15" xfId="0" applyFont="1" applyFill="1" applyBorder="1">
      <alignment vertical="center"/>
    </xf>
    <xf numFmtId="0" fontId="0" fillId="0" borderId="19" xfId="0" applyBorder="1">
      <alignment vertical="center"/>
    </xf>
    <xf numFmtId="0" fontId="0" fillId="0" borderId="17" xfId="0" applyBorder="1">
      <alignment vertical="center"/>
    </xf>
    <xf numFmtId="0" fontId="0" fillId="0" borderId="19" xfId="0" applyFill="1" applyBorder="1">
      <alignment vertical="center"/>
    </xf>
    <xf numFmtId="0" fontId="0" fillId="0" borderId="17" xfId="0" applyFill="1" applyBorder="1">
      <alignment vertical="center"/>
    </xf>
    <xf numFmtId="0" fontId="22" fillId="0" borderId="15" xfId="0" applyFont="1" applyFill="1" applyBorder="1" applyAlignment="1">
      <alignment vertical="center"/>
    </xf>
    <xf numFmtId="0" fontId="22" fillId="0" borderId="15" xfId="0" applyFont="1" applyBorder="1" applyAlignment="1">
      <alignment vertical="center"/>
    </xf>
    <xf numFmtId="0" fontId="22" fillId="0" borderId="15" xfId="0" applyFont="1" applyBorder="1" applyAlignment="1">
      <alignment horizontal="justify" vertical="center" wrapText="1"/>
    </xf>
    <xf numFmtId="0" fontId="22" fillId="0" borderId="2" xfId="0" applyFont="1" applyFill="1" applyBorder="1" applyAlignment="1">
      <alignment horizontal="left" vertical="center" wrapText="1"/>
    </xf>
    <xf numFmtId="0" fontId="2" fillId="0" borderId="0" xfId="0" applyFont="1" applyBorder="1">
      <alignment vertical="center"/>
    </xf>
    <xf numFmtId="0" fontId="57"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8" fillId="0" borderId="0" xfId="0" applyFont="1" applyFill="1">
      <alignment vertical="center"/>
    </xf>
    <xf numFmtId="0" fontId="57" fillId="0" borderId="0" xfId="0" applyNumberFormat="1" applyFont="1" applyFill="1" applyAlignment="1">
      <alignment horizontal="center" vertical="center"/>
    </xf>
    <xf numFmtId="0" fontId="57" fillId="0" borderId="0" xfId="0" applyFont="1" applyFill="1">
      <alignment vertical="center"/>
    </xf>
    <xf numFmtId="0" fontId="2" fillId="0" borderId="6" xfId="0" applyFont="1" applyFill="1" applyBorder="1" applyAlignment="1">
      <alignment horizontal="right" vertical="center"/>
    </xf>
    <xf numFmtId="0" fontId="5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vertical="top" wrapText="1"/>
    </xf>
    <xf numFmtId="0" fontId="7" fillId="0" borderId="0" xfId="0" applyFont="1" applyFill="1" applyBorder="1" applyAlignment="1">
      <alignment vertical="center" wrapText="1"/>
    </xf>
    <xf numFmtId="0" fontId="8" fillId="0" borderId="0" xfId="0" applyFont="1" applyFill="1" applyAlignment="1">
      <alignment horizontal="right" vertical="center"/>
    </xf>
    <xf numFmtId="0" fontId="57" fillId="0" borderId="0" xfId="0" applyFont="1" applyFill="1" applyBorder="1" applyAlignment="1">
      <alignment horizontal="right" vertical="center"/>
    </xf>
    <xf numFmtId="176" fontId="2" fillId="0" borderId="0" xfId="0" applyNumberFormat="1" applyFont="1" applyFill="1" applyBorder="1" applyAlignment="1">
      <alignment horizontal="left" vertical="center"/>
    </xf>
    <xf numFmtId="0" fontId="2" fillId="0" borderId="8" xfId="0" applyFont="1" applyFill="1" applyBorder="1" applyAlignment="1">
      <alignment horizontal="center" vertical="center"/>
    </xf>
    <xf numFmtId="0" fontId="0" fillId="0" borderId="0" xfId="0" applyAlignment="1">
      <alignment vertical="center" wrapText="1"/>
    </xf>
    <xf numFmtId="0" fontId="0" fillId="0" borderId="6" xfId="0" applyBorder="1">
      <alignment vertical="center"/>
    </xf>
    <xf numFmtId="0" fontId="0" fillId="0" borderId="8" xfId="0" applyBorder="1">
      <alignment vertical="center"/>
    </xf>
    <xf numFmtId="0" fontId="59" fillId="0" borderId="0" xfId="0" applyFont="1">
      <alignment vertical="center"/>
    </xf>
    <xf numFmtId="0" fontId="33" fillId="0" borderId="0" xfId="0" applyFont="1">
      <alignment vertical="center"/>
    </xf>
    <xf numFmtId="0" fontId="61" fillId="0" borderId="0" xfId="0" applyFont="1">
      <alignment vertical="center"/>
    </xf>
    <xf numFmtId="0" fontId="13" fillId="0" borderId="8" xfId="0" applyFont="1" applyBorder="1" applyAlignment="1">
      <alignment horizontal="left" vertical="center"/>
    </xf>
    <xf numFmtId="0" fontId="15" fillId="0" borderId="9" xfId="0" applyFont="1" applyBorder="1" applyAlignment="1">
      <alignment horizontal="right" vertical="center"/>
    </xf>
    <xf numFmtId="0" fontId="14" fillId="0" borderId="7" xfId="0" applyFont="1" applyBorder="1">
      <alignment vertical="center"/>
    </xf>
    <xf numFmtId="0" fontId="60" fillId="0" borderId="0" xfId="0" applyFont="1" applyBorder="1" applyAlignment="1">
      <alignment horizontal="left" vertical="center"/>
    </xf>
    <xf numFmtId="0" fontId="0" fillId="0" borderId="0" xfId="0" applyProtection="1">
      <alignment vertical="center"/>
      <protection locked="0"/>
    </xf>
    <xf numFmtId="0" fontId="31" fillId="0" borderId="0" xfId="0" applyFont="1" applyAlignment="1" applyProtection="1">
      <alignment horizontal="left" vertical="center"/>
      <protection locked="0"/>
    </xf>
    <xf numFmtId="0" fontId="22" fillId="0" borderId="0" xfId="0" applyFont="1" applyFill="1" applyBorder="1" applyAlignment="1" applyProtection="1">
      <alignment vertical="center"/>
      <protection locked="0"/>
    </xf>
    <xf numFmtId="177" fontId="22" fillId="0" borderId="0" xfId="1" applyNumberFormat="1" applyFont="1" applyFill="1" applyBorder="1" applyAlignment="1" applyProtection="1">
      <alignment vertical="center"/>
      <protection locked="0"/>
    </xf>
    <xf numFmtId="177" fontId="20" fillId="0" borderId="0" xfId="1" applyNumberFormat="1"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15" fillId="0" borderId="0" xfId="0" applyFont="1" applyAlignment="1" applyProtection="1">
      <alignment horizontal="right" vertical="center"/>
      <protection locked="0"/>
    </xf>
    <xf numFmtId="0" fontId="22" fillId="0" borderId="0" xfId="0" applyFont="1" applyAlignment="1" applyProtection="1">
      <alignment vertical="center"/>
      <protection locked="0"/>
    </xf>
    <xf numFmtId="0" fontId="14" fillId="0" borderId="0" xfId="0" applyFont="1" applyFill="1" applyProtection="1">
      <alignment vertical="center"/>
      <protection locked="0"/>
    </xf>
    <xf numFmtId="0" fontId="32" fillId="0" borderId="6" xfId="0" applyFont="1" applyFill="1" applyBorder="1" applyAlignment="1" applyProtection="1">
      <alignment horizontal="center" vertical="center"/>
      <protection locked="0"/>
    </xf>
    <xf numFmtId="0" fontId="32" fillId="0" borderId="7" xfId="0" applyFont="1" applyFill="1" applyBorder="1" applyAlignment="1" applyProtection="1">
      <alignment horizontal="center" vertical="center"/>
      <protection locked="0"/>
    </xf>
    <xf numFmtId="0" fontId="14" fillId="0" borderId="0" xfId="0" applyFont="1" applyAlignment="1" applyProtection="1">
      <alignment vertical="center"/>
      <protection locked="0"/>
    </xf>
    <xf numFmtId="0" fontId="1" fillId="0" borderId="0" xfId="0" applyFont="1" applyProtection="1">
      <alignment vertical="center"/>
      <protection locked="0"/>
    </xf>
    <xf numFmtId="0" fontId="14" fillId="0" borderId="8" xfId="0" applyFont="1" applyBorder="1" applyProtection="1">
      <alignment vertical="center"/>
      <protection locked="0"/>
    </xf>
    <xf numFmtId="0" fontId="14" fillId="0" borderId="0" xfId="0" applyFont="1" applyBorder="1" applyProtection="1">
      <alignment vertical="center"/>
      <protection locked="0"/>
    </xf>
    <xf numFmtId="0" fontId="13" fillId="0" borderId="0" xfId="0" applyFont="1" applyBorder="1" applyAlignment="1" applyProtection="1">
      <alignment horizontal="right" vertical="center"/>
      <protection locked="0"/>
    </xf>
    <xf numFmtId="0" fontId="16" fillId="0" borderId="9" xfId="0" applyFont="1" applyFill="1" applyBorder="1" applyAlignment="1" applyProtection="1">
      <protection locked="0"/>
    </xf>
    <xf numFmtId="0" fontId="21" fillId="0" borderId="8" xfId="3" applyFont="1" applyBorder="1" applyAlignment="1" applyProtection="1">
      <alignment horizontal="center" vertical="center"/>
      <protection locked="0"/>
    </xf>
    <xf numFmtId="0" fontId="21" fillId="0" borderId="0" xfId="3" applyFont="1" applyAlignment="1" applyProtection="1">
      <alignment horizontal="left" vertical="center"/>
      <protection locked="0"/>
    </xf>
    <xf numFmtId="0" fontId="1" fillId="0" borderId="0" xfId="0" applyFont="1" applyAlignment="1" applyProtection="1">
      <alignment vertical="center"/>
      <protection locked="0"/>
    </xf>
    <xf numFmtId="0" fontId="1" fillId="0" borderId="8" xfId="0" applyFont="1" applyBorder="1" applyProtection="1">
      <alignment vertical="center"/>
      <protection locked="0"/>
    </xf>
    <xf numFmtId="0" fontId="17" fillId="0" borderId="0" xfId="0" applyFont="1" applyBorder="1" applyAlignment="1" applyProtection="1">
      <alignment horizontal="justify" vertical="center"/>
      <protection locked="0"/>
    </xf>
    <xf numFmtId="0" fontId="21" fillId="0" borderId="0" xfId="3" applyFont="1" applyBorder="1" applyAlignment="1" applyProtection="1">
      <alignment horizontal="center" vertical="center"/>
      <protection locked="0"/>
    </xf>
    <xf numFmtId="177" fontId="16" fillId="0" borderId="0" xfId="1"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top" wrapText="1"/>
      <protection locked="0"/>
    </xf>
    <xf numFmtId="0" fontId="33" fillId="0" borderId="0"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14" fillId="0" borderId="0" xfId="0" applyFont="1" applyFill="1" applyBorder="1" applyAlignment="1" applyProtection="1">
      <alignment horizontal="left" vertical="top" wrapText="1"/>
      <protection locked="0"/>
    </xf>
    <xf numFmtId="0" fontId="1" fillId="0" borderId="0" xfId="0" applyFont="1" applyBorder="1" applyProtection="1">
      <alignment vertical="center"/>
      <protection locked="0"/>
    </xf>
    <xf numFmtId="0" fontId="1" fillId="0" borderId="9" xfId="0" applyFont="1" applyBorder="1" applyProtection="1">
      <alignment vertical="center"/>
      <protection locked="0"/>
    </xf>
    <xf numFmtId="0" fontId="19" fillId="0" borderId="8" xfId="0" applyFont="1" applyBorder="1" applyAlignment="1" applyProtection="1">
      <alignment vertical="top"/>
      <protection locked="0"/>
    </xf>
    <xf numFmtId="0" fontId="19" fillId="0" borderId="0" xfId="0" applyFont="1" applyBorder="1" applyAlignment="1" applyProtection="1">
      <alignment horizontal="left" vertical="top" wrapText="1"/>
      <protection locked="0"/>
    </xf>
    <xf numFmtId="0" fontId="14" fillId="0" borderId="0" xfId="0" applyFont="1" applyFill="1" applyBorder="1" applyAlignment="1" applyProtection="1">
      <alignment horizontal="left" vertical="top"/>
      <protection locked="0"/>
    </xf>
    <xf numFmtId="0" fontId="16" fillId="0" borderId="0" xfId="0" applyFont="1" applyFill="1" applyBorder="1" applyAlignment="1" applyProtection="1">
      <alignment horizontal="left" vertical="top"/>
      <protection locked="0"/>
    </xf>
    <xf numFmtId="0" fontId="14" fillId="0" borderId="0" xfId="0" applyFont="1" applyFill="1" applyBorder="1" applyAlignment="1" applyProtection="1">
      <alignment horizontal="left" vertical="center" wrapText="1"/>
      <protection locked="0"/>
    </xf>
    <xf numFmtId="0" fontId="16" fillId="0" borderId="0" xfId="0" applyFont="1" applyBorder="1" applyAlignment="1" applyProtection="1">
      <alignment horizontal="justify" vertical="center" wrapText="1"/>
      <protection locked="0"/>
    </xf>
    <xf numFmtId="0" fontId="13" fillId="0" borderId="0" xfId="0" applyFont="1" applyBorder="1" applyAlignment="1" applyProtection="1">
      <alignment horizontal="justify" vertical="center"/>
      <protection locked="0"/>
    </xf>
    <xf numFmtId="0" fontId="17" fillId="0" borderId="0" xfId="0" applyFont="1" applyBorder="1" applyAlignment="1" applyProtection="1">
      <alignment horizontal="center" vertical="center"/>
      <protection locked="0"/>
    </xf>
    <xf numFmtId="177" fontId="16" fillId="0" borderId="9" xfId="1" applyNumberFormat="1" applyFont="1" applyFill="1" applyBorder="1" applyAlignment="1" applyProtection="1">
      <alignment horizontal="center" vertical="center" wrapText="1"/>
      <protection locked="0"/>
    </xf>
    <xf numFmtId="0" fontId="1" fillId="0" borderId="9" xfId="0" applyFont="1" applyFill="1" applyBorder="1" applyProtection="1">
      <alignment vertical="center"/>
      <protection locked="0"/>
    </xf>
    <xf numFmtId="0" fontId="14" fillId="0" borderId="0" xfId="0" applyFont="1" applyBorder="1" applyAlignment="1" applyProtection="1">
      <alignment horizontal="left" vertical="top" wrapText="1"/>
      <protection locked="0"/>
    </xf>
    <xf numFmtId="0" fontId="34" fillId="0" borderId="9" xfId="0" applyFont="1" applyFill="1" applyBorder="1" applyProtection="1">
      <alignment vertical="center"/>
      <protection locked="0"/>
    </xf>
    <xf numFmtId="0" fontId="33" fillId="0" borderId="8" xfId="0" applyFont="1" applyBorder="1" applyAlignment="1" applyProtection="1">
      <alignment horizontal="center" vertical="center"/>
      <protection locked="0"/>
    </xf>
    <xf numFmtId="0" fontId="14" fillId="0" borderId="0" xfId="0" applyFont="1" applyBorder="1" applyAlignment="1" applyProtection="1">
      <alignment vertical="top" wrapText="1"/>
      <protection locked="0"/>
    </xf>
    <xf numFmtId="0" fontId="1" fillId="0" borderId="0" xfId="0" applyFont="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2" fillId="0" borderId="0" xfId="0" applyFont="1" applyBorder="1" applyProtection="1">
      <alignment vertical="center"/>
      <protection locked="0"/>
    </xf>
    <xf numFmtId="0" fontId="16" fillId="0" borderId="0" xfId="0" applyFont="1" applyBorder="1" applyAlignment="1" applyProtection="1">
      <alignment horizontal="left" vertical="center"/>
      <protection locked="0"/>
    </xf>
    <xf numFmtId="0" fontId="22" fillId="0" borderId="0" xfId="0" applyFont="1" applyBorder="1" applyAlignment="1" applyProtection="1">
      <alignment vertical="top" wrapText="1"/>
      <protection locked="0"/>
    </xf>
    <xf numFmtId="177" fontId="22" fillId="0" borderId="0" xfId="1" applyNumberFormat="1" applyFont="1" applyBorder="1" applyAlignment="1" applyProtection="1">
      <alignment vertical="top" wrapText="1"/>
      <protection locked="0"/>
    </xf>
    <xf numFmtId="177" fontId="35" fillId="0" borderId="0" xfId="1" applyNumberFormat="1" applyFont="1" applyBorder="1" applyProtection="1">
      <alignment vertical="center"/>
      <protection locked="0"/>
    </xf>
    <xf numFmtId="0" fontId="35" fillId="0" borderId="0" xfId="0" applyFont="1" applyBorder="1" applyProtection="1">
      <alignment vertical="center"/>
      <protection locked="0"/>
    </xf>
    <xf numFmtId="0" fontId="35" fillId="0" borderId="9" xfId="0" applyFont="1" applyBorder="1" applyProtection="1">
      <alignment vertical="center"/>
      <protection locked="0"/>
    </xf>
    <xf numFmtId="0" fontId="12" fillId="0" borderId="0" xfId="0" applyFont="1" applyBorder="1" applyAlignment="1" applyProtection="1">
      <alignment vertical="center"/>
      <protection locked="0"/>
    </xf>
    <xf numFmtId="0" fontId="22" fillId="0" borderId="0" xfId="0" applyFont="1" applyBorder="1" applyAlignment="1" applyProtection="1">
      <alignment vertical="center" wrapText="1"/>
      <protection locked="0"/>
    </xf>
    <xf numFmtId="177" fontId="22" fillId="0" borderId="0" xfId="1" applyNumberFormat="1" applyFont="1" applyBorder="1" applyAlignment="1" applyProtection="1">
      <alignment vertical="center" wrapText="1"/>
      <protection locked="0"/>
    </xf>
    <xf numFmtId="177" fontId="35" fillId="0" borderId="0" xfId="1" applyNumberFormat="1" applyFont="1" applyBorder="1" applyAlignment="1" applyProtection="1">
      <alignment vertical="center"/>
      <protection locked="0"/>
    </xf>
    <xf numFmtId="0" fontId="35" fillId="0" borderId="0" xfId="0" applyFont="1" applyBorder="1" applyAlignment="1" applyProtection="1">
      <alignment vertical="center"/>
      <protection locked="0"/>
    </xf>
    <xf numFmtId="0" fontId="12" fillId="0" borderId="8" xfId="0" applyFont="1" applyBorder="1" applyProtection="1">
      <alignment vertical="center"/>
      <protection locked="0"/>
    </xf>
    <xf numFmtId="0" fontId="21" fillId="0" borderId="0" xfId="3" applyFont="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177" fontId="20" fillId="0" borderId="0" xfId="1"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protection locked="0"/>
    </xf>
    <xf numFmtId="0" fontId="12" fillId="0" borderId="0" xfId="0" applyFont="1" applyFill="1" applyBorder="1" applyAlignment="1" applyProtection="1">
      <alignment vertical="center"/>
      <protection locked="0"/>
    </xf>
    <xf numFmtId="0" fontId="22" fillId="0" borderId="0" xfId="0" applyFont="1" applyFill="1" applyBorder="1" applyAlignment="1" applyProtection="1">
      <alignment vertical="center" wrapText="1"/>
      <protection locked="0"/>
    </xf>
    <xf numFmtId="0" fontId="2" fillId="0" borderId="0" xfId="0" applyFont="1" applyBorder="1" applyAlignment="1" applyProtection="1">
      <alignment horizontal="center" vertical="center"/>
      <protection locked="0"/>
    </xf>
    <xf numFmtId="177" fontId="22" fillId="0" borderId="0" xfId="1" applyNumberFormat="1" applyFont="1" applyFill="1" applyBorder="1" applyAlignment="1" applyProtection="1">
      <alignment vertical="center" wrapText="1"/>
      <protection locked="0"/>
    </xf>
    <xf numFmtId="177" fontId="35" fillId="0" borderId="0" xfId="1" applyNumberFormat="1" applyFont="1" applyFill="1" applyBorder="1" applyAlignment="1" applyProtection="1">
      <alignment vertical="center"/>
      <protection locked="0"/>
    </xf>
    <xf numFmtId="0" fontId="35" fillId="0" borderId="0" xfId="0" applyFont="1" applyProtection="1">
      <alignment vertical="center"/>
      <protection locked="0"/>
    </xf>
    <xf numFmtId="0" fontId="0" fillId="0" borderId="8" xfId="0" applyBorder="1" applyProtection="1">
      <alignment vertical="center"/>
      <protection locked="0"/>
    </xf>
    <xf numFmtId="0" fontId="39" fillId="0" borderId="8" xfId="0" applyFont="1" applyBorder="1" applyAlignment="1" applyProtection="1">
      <alignment vertical="top"/>
      <protection locked="0"/>
    </xf>
    <xf numFmtId="0" fontId="19" fillId="0" borderId="0"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0" fontId="39" fillId="0" borderId="0" xfId="0" applyFont="1" applyAlignment="1" applyProtection="1">
      <alignment vertical="top"/>
      <protection locked="0"/>
    </xf>
    <xf numFmtId="0" fontId="19" fillId="0" borderId="0" xfId="0" applyFont="1" applyAlignment="1" applyProtection="1">
      <alignment vertical="top"/>
      <protection locked="0"/>
    </xf>
    <xf numFmtId="0" fontId="19" fillId="0" borderId="0" xfId="0" applyFont="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2" fillId="0" borderId="8" xfId="0" applyFont="1" applyBorder="1" applyAlignment="1" applyProtection="1">
      <alignment vertical="top"/>
      <protection locked="0"/>
    </xf>
    <xf numFmtId="0" fontId="22" fillId="0" borderId="0" xfId="0" applyFont="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16" fillId="0" borderId="0" xfId="0" applyFont="1" applyFill="1" applyBorder="1" applyAlignment="1" applyProtection="1">
      <alignment vertical="center"/>
      <protection locked="0"/>
    </xf>
    <xf numFmtId="0" fontId="1" fillId="0" borderId="0" xfId="0" applyFont="1" applyFill="1" applyBorder="1" applyProtection="1">
      <alignment vertical="center"/>
      <protection locked="0"/>
    </xf>
    <xf numFmtId="0" fontId="12" fillId="0" borderId="9" xfId="0" applyFont="1" applyBorder="1" applyAlignment="1" applyProtection="1">
      <alignment vertical="top"/>
      <protection locked="0"/>
    </xf>
    <xf numFmtId="0" fontId="39" fillId="0" borderId="0" xfId="0" applyFont="1" applyAlignment="1" applyProtection="1">
      <alignment vertical="center"/>
      <protection locked="0"/>
    </xf>
    <xf numFmtId="0" fontId="1" fillId="0" borderId="0" xfId="0"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41" fillId="0" borderId="0" xfId="0" applyFont="1" applyFill="1" applyBorder="1" applyProtection="1">
      <alignment vertical="center"/>
      <protection locked="0"/>
    </xf>
    <xf numFmtId="179" fontId="40" fillId="0" borderId="0" xfId="0" applyNumberFormat="1" applyFont="1" applyFill="1" applyBorder="1" applyAlignment="1" applyProtection="1">
      <alignment horizontal="right" vertical="center"/>
      <protection locked="0"/>
    </xf>
    <xf numFmtId="0" fontId="42" fillId="0" borderId="8" xfId="0" applyFont="1" applyBorder="1" applyAlignment="1" applyProtection="1">
      <alignment vertical="top"/>
      <protection locked="0"/>
    </xf>
    <xf numFmtId="0" fontId="15" fillId="0" borderId="0" xfId="0" applyFont="1" applyBorder="1" applyAlignment="1" applyProtection="1">
      <alignment horizontal="right" vertical="top" wrapText="1"/>
      <protection locked="0"/>
    </xf>
    <xf numFmtId="0" fontId="42" fillId="0" borderId="9" xfId="0" applyFont="1" applyBorder="1" applyAlignment="1" applyProtection="1">
      <alignment vertical="top"/>
      <protection locked="0"/>
    </xf>
    <xf numFmtId="0" fontId="15" fillId="0" borderId="0" xfId="0" applyFont="1" applyAlignment="1" applyProtection="1">
      <alignment vertical="top"/>
      <protection locked="0"/>
    </xf>
    <xf numFmtId="0" fontId="15" fillId="0" borderId="0" xfId="0" applyFont="1" applyFill="1" applyProtection="1">
      <alignment vertical="center"/>
      <protection locked="0"/>
    </xf>
    <xf numFmtId="0" fontId="42" fillId="0" borderId="0" xfId="0" applyFont="1" applyAlignment="1" applyProtection="1">
      <alignment vertical="top"/>
      <protection locked="0"/>
    </xf>
    <xf numFmtId="0" fontId="15" fillId="0" borderId="0" xfId="0" applyFont="1" applyBorder="1" applyAlignment="1" applyProtection="1">
      <alignment horizontal="justify" vertical="top" wrapText="1"/>
      <protection locked="0"/>
    </xf>
    <xf numFmtId="0" fontId="15" fillId="0" borderId="0" xfId="0" applyFont="1" applyBorder="1" applyAlignment="1" applyProtection="1">
      <alignment vertical="top" wrapText="1"/>
      <protection locked="0"/>
    </xf>
    <xf numFmtId="0" fontId="38" fillId="0" borderId="0" xfId="0" applyFont="1" applyFill="1" applyBorder="1" applyAlignment="1" applyProtection="1">
      <alignment vertical="top" wrapText="1"/>
      <protection locked="0"/>
    </xf>
    <xf numFmtId="0" fontId="42" fillId="7" borderId="0" xfId="0" applyFont="1" applyFill="1" applyBorder="1" applyAlignment="1" applyProtection="1">
      <alignment horizontal="justify" vertical="top" wrapText="1"/>
      <protection locked="0"/>
    </xf>
    <xf numFmtId="0" fontId="15" fillId="0" borderId="0" xfId="0" applyFont="1" applyBorder="1" applyAlignment="1" applyProtection="1">
      <alignment horizontal="right" vertical="top"/>
      <protection locked="0"/>
    </xf>
    <xf numFmtId="0" fontId="15" fillId="0" borderId="9" xfId="0" applyFont="1" applyFill="1" applyBorder="1" applyAlignment="1" applyProtection="1">
      <alignment horizontal="left" vertical="top" wrapText="1"/>
      <protection locked="0"/>
    </xf>
    <xf numFmtId="0" fontId="15" fillId="0" borderId="0" xfId="0" applyFont="1" applyBorder="1" applyAlignment="1" applyProtection="1">
      <alignment horizontal="justify" vertical="top"/>
      <protection locked="0"/>
    </xf>
    <xf numFmtId="0" fontId="42" fillId="0" borderId="11" xfId="0" applyFont="1" applyBorder="1" applyAlignment="1" applyProtection="1">
      <alignment vertical="top"/>
      <protection locked="0"/>
    </xf>
    <xf numFmtId="0" fontId="15" fillId="0" borderId="10" xfId="0" applyFont="1" applyBorder="1" applyAlignment="1" applyProtection="1">
      <alignment horizontal="right" vertical="top"/>
      <protection locked="0"/>
    </xf>
    <xf numFmtId="0" fontId="15" fillId="0" borderId="14" xfId="0" applyFont="1" applyFill="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justify" vertical="top"/>
      <protection locked="0"/>
    </xf>
    <xf numFmtId="0" fontId="19" fillId="0" borderId="0" xfId="0" applyFont="1" applyAlignment="1" applyProtection="1">
      <alignment horizontal="left" vertical="top" wrapText="1"/>
      <protection locked="0"/>
    </xf>
    <xf numFmtId="0" fontId="30" fillId="0" borderId="0" xfId="0" applyFont="1" applyFill="1" applyProtection="1">
      <alignment vertical="center"/>
      <protection locked="0"/>
    </xf>
    <xf numFmtId="0" fontId="30" fillId="0" borderId="0" xfId="4" applyFont="1" applyFill="1" applyBorder="1" applyProtection="1">
      <protection locked="0"/>
    </xf>
    <xf numFmtId="0" fontId="43" fillId="0" borderId="0" xfId="0" applyFont="1" applyFill="1" applyBorder="1" applyAlignment="1" applyProtection="1">
      <alignment horizontal="left" vertical="top" wrapText="1"/>
      <protection locked="0"/>
    </xf>
    <xf numFmtId="0" fontId="43" fillId="0" borderId="0" xfId="0" applyFont="1" applyFill="1" applyAlignment="1" applyProtection="1">
      <alignment horizontal="left" vertical="top" wrapText="1"/>
      <protection locked="0"/>
    </xf>
    <xf numFmtId="0" fontId="44" fillId="0" borderId="0" xfId="0" applyFont="1" applyFill="1" applyAlignment="1" applyProtection="1">
      <alignment vertical="top"/>
      <protection locked="0"/>
    </xf>
    <xf numFmtId="0" fontId="45" fillId="0" borderId="0" xfId="0" applyFont="1" applyFill="1" applyBorder="1" applyAlignment="1" applyProtection="1">
      <alignment horizontal="center" vertical="center" wrapText="1"/>
      <protection locked="0"/>
    </xf>
    <xf numFmtId="0" fontId="43" fillId="0" borderId="0" xfId="0" applyFont="1" applyFill="1" applyProtection="1">
      <alignment vertical="center"/>
      <protection locked="0"/>
    </xf>
    <xf numFmtId="0" fontId="43" fillId="0" borderId="0" xfId="0" applyFont="1" applyFill="1" applyBorder="1" applyAlignment="1" applyProtection="1">
      <alignment horizontal="justify" vertical="center"/>
      <protection locked="0"/>
    </xf>
    <xf numFmtId="0" fontId="45" fillId="0" borderId="0" xfId="0" applyFont="1" applyFill="1" applyBorder="1" applyAlignment="1" applyProtection="1">
      <alignment horizontal="justify" vertical="top" wrapText="1"/>
      <protection locked="0"/>
    </xf>
    <xf numFmtId="0" fontId="44" fillId="0" borderId="0" xfId="0" applyFont="1" applyFill="1" applyProtection="1">
      <alignment vertical="center"/>
      <protection locked="0"/>
    </xf>
    <xf numFmtId="0" fontId="43" fillId="0" borderId="0" xfId="0" applyFont="1" applyFill="1" applyBorder="1" applyAlignment="1" applyProtection="1">
      <alignment horizontal="right" vertical="center"/>
      <protection locked="0"/>
    </xf>
    <xf numFmtId="0" fontId="46" fillId="0" borderId="0" xfId="0" applyFont="1" applyFill="1" applyBorder="1" applyProtection="1">
      <alignment vertical="center"/>
      <protection locked="0"/>
    </xf>
    <xf numFmtId="0" fontId="9" fillId="0" borderId="0" xfId="0" applyFont="1" applyFill="1" applyBorder="1" applyAlignment="1" applyProtection="1">
      <alignment vertical="top" wrapText="1"/>
      <protection locked="0"/>
    </xf>
    <xf numFmtId="0" fontId="46" fillId="0" borderId="0" xfId="0" applyFont="1" applyFill="1" applyProtection="1">
      <alignment vertical="center"/>
      <protection locked="0"/>
    </xf>
    <xf numFmtId="179" fontId="47" fillId="0" borderId="0" xfId="0" applyNumberFormat="1" applyFont="1" applyFill="1" applyBorder="1" applyAlignment="1" applyProtection="1">
      <alignment horizontal="right" vertical="center"/>
      <protection locked="0"/>
    </xf>
    <xf numFmtId="0" fontId="29" fillId="0" borderId="0" xfId="0" applyFont="1" applyFill="1" applyBorder="1" applyProtection="1">
      <alignment vertical="center"/>
      <protection locked="0"/>
    </xf>
    <xf numFmtId="0" fontId="48" fillId="0" borderId="0" xfId="0" applyFont="1" applyFill="1" applyBorder="1" applyProtection="1">
      <alignment vertical="center"/>
      <protection locked="0"/>
    </xf>
    <xf numFmtId="177" fontId="29" fillId="0" borderId="0" xfId="1" applyNumberFormat="1" applyFont="1" applyFill="1" applyBorder="1" applyProtection="1">
      <alignment vertical="center"/>
      <protection locked="0"/>
    </xf>
    <xf numFmtId="177" fontId="48" fillId="0" borderId="0" xfId="1" applyNumberFormat="1" applyFont="1" applyFill="1" applyBorder="1" applyProtection="1">
      <alignment vertical="center"/>
      <protection locked="0"/>
    </xf>
    <xf numFmtId="0" fontId="29" fillId="0" borderId="0" xfId="0" applyFont="1" applyFill="1" applyProtection="1">
      <alignment vertical="center"/>
      <protection locked="0"/>
    </xf>
    <xf numFmtId="0" fontId="9" fillId="0"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50" fillId="0" borderId="0" xfId="0" applyFont="1" applyFill="1" applyBorder="1" applyAlignment="1" applyProtection="1">
      <alignment horizontal="left" vertical="top" wrapText="1"/>
      <protection locked="0"/>
    </xf>
    <xf numFmtId="0" fontId="51" fillId="0" borderId="0" xfId="0" applyFont="1" applyFill="1" applyAlignment="1" applyProtection="1">
      <alignment horizontal="center" vertical="center"/>
      <protection locked="0"/>
    </xf>
    <xf numFmtId="0" fontId="0" fillId="0" borderId="0" xfId="0" applyFill="1" applyBorder="1" applyProtection="1">
      <alignment vertical="center"/>
      <protection locked="0"/>
    </xf>
    <xf numFmtId="177" fontId="1" fillId="0" borderId="0" xfId="1" applyNumberFormat="1" applyFill="1" applyBorder="1" applyProtection="1">
      <alignment vertical="center"/>
      <protection locked="0"/>
    </xf>
    <xf numFmtId="177" fontId="34" fillId="0" borderId="0" xfId="1" applyNumberFormat="1" applyFont="1" applyFill="1" applyBorder="1" applyProtection="1">
      <alignment vertical="center"/>
      <protection locked="0"/>
    </xf>
    <xf numFmtId="0" fontId="34" fillId="0" borderId="0" xfId="0" applyFont="1" applyFill="1" applyBorder="1" applyProtection="1">
      <alignment vertical="center"/>
      <protection locked="0"/>
    </xf>
    <xf numFmtId="0" fontId="0" fillId="0" borderId="0" xfId="0" applyFill="1" applyProtection="1">
      <alignment vertical="center"/>
      <protection locked="0"/>
    </xf>
    <xf numFmtId="0" fontId="1" fillId="0" borderId="0" xfId="0" applyFont="1" applyProtection="1">
      <alignment vertical="center"/>
    </xf>
    <xf numFmtId="0" fontId="0" fillId="0" borderId="0" xfId="0" applyAlignment="1" applyProtection="1">
      <alignment vertical="top"/>
      <protection locked="0"/>
    </xf>
    <xf numFmtId="0" fontId="65" fillId="0" borderId="5" xfId="0" applyFont="1" applyBorder="1" applyAlignment="1">
      <alignment horizontal="left" vertical="center"/>
    </xf>
    <xf numFmtId="0" fontId="2" fillId="0" borderId="0" xfId="0" applyFont="1">
      <alignment vertical="center"/>
    </xf>
    <xf numFmtId="0" fontId="2" fillId="10" borderId="0" xfId="0" applyFont="1" applyFill="1">
      <alignment vertical="center"/>
    </xf>
    <xf numFmtId="0" fontId="4" fillId="10" borderId="0" xfId="0" applyFont="1" applyFill="1">
      <alignment vertical="center"/>
    </xf>
    <xf numFmtId="0" fontId="4" fillId="10" borderId="0" xfId="0" applyFont="1" applyFill="1" applyAlignment="1">
      <alignment vertical="center" wrapText="1"/>
    </xf>
    <xf numFmtId="0" fontId="4" fillId="0" borderId="0" xfId="0" applyFont="1" applyFill="1" applyAlignment="1">
      <alignment vertical="center" wrapText="1"/>
    </xf>
    <xf numFmtId="0" fontId="10" fillId="0" borderId="0" xfId="4" applyFont="1" applyFill="1" applyBorder="1"/>
    <xf numFmtId="0" fontId="11" fillId="0" borderId="0" xfId="0" applyFont="1" applyFill="1" applyAlignment="1">
      <alignment vertical="center" wrapText="1"/>
    </xf>
    <xf numFmtId="0" fontId="66" fillId="0" borderId="0" xfId="0" applyFont="1" applyFill="1">
      <alignment vertical="center"/>
    </xf>
    <xf numFmtId="0" fontId="11" fillId="0" borderId="0" xfId="0" applyFont="1">
      <alignment vertical="center"/>
    </xf>
    <xf numFmtId="0" fontId="10" fillId="0" borderId="0" xfId="0" applyFont="1" applyFill="1" applyBorder="1" applyAlignment="1">
      <alignment vertical="center"/>
    </xf>
    <xf numFmtId="0" fontId="66" fillId="0" borderId="0" xfId="0" applyFont="1">
      <alignment vertical="center"/>
    </xf>
    <xf numFmtId="0" fontId="36" fillId="0" borderId="0" xfId="0" applyFont="1" applyAlignment="1">
      <alignment vertical="center"/>
    </xf>
    <xf numFmtId="0" fontId="2" fillId="0" borderId="0" xfId="0" applyFont="1">
      <alignment vertical="center"/>
    </xf>
    <xf numFmtId="0" fontId="2" fillId="0" borderId="0" xfId="0" applyFont="1">
      <alignment vertical="center"/>
    </xf>
    <xf numFmtId="0" fontId="12" fillId="0" borderId="8" xfId="0" applyFont="1" applyBorder="1">
      <alignment vertical="center"/>
    </xf>
    <xf numFmtId="0" fontId="1" fillId="0" borderId="9" xfId="0" applyFont="1" applyBorder="1">
      <alignment vertical="center"/>
    </xf>
    <xf numFmtId="0" fontId="58" fillId="0" borderId="0" xfId="0" applyFont="1">
      <alignment vertical="center"/>
    </xf>
    <xf numFmtId="0" fontId="29" fillId="0" borderId="0" xfId="0" applyFont="1" applyAlignment="1">
      <alignment horizontal="left" vertical="center"/>
    </xf>
    <xf numFmtId="0" fontId="46" fillId="0" borderId="0" xfId="3" applyFont="1" applyAlignment="1">
      <alignment horizontal="left" vertical="center" wrapText="1"/>
    </xf>
    <xf numFmtId="0" fontId="21" fillId="0" borderId="0" xfId="3" applyFont="1" applyAlignment="1">
      <alignment horizontal="center" vertical="center"/>
    </xf>
    <xf numFmtId="0" fontId="22" fillId="0" borderId="0" xfId="0" applyFont="1">
      <alignment vertical="center"/>
    </xf>
    <xf numFmtId="0" fontId="23" fillId="0" borderId="0" xfId="3" applyFont="1" applyAlignment="1">
      <alignment horizontal="left" vertical="center"/>
    </xf>
    <xf numFmtId="0" fontId="21" fillId="0" borderId="0" xfId="0" applyFont="1" applyAlignment="1">
      <alignment vertical="top" wrapText="1"/>
    </xf>
    <xf numFmtId="0" fontId="23" fillId="0" borderId="0" xfId="3" applyFont="1" applyAlignment="1">
      <alignment horizontal="center" vertical="center"/>
    </xf>
    <xf numFmtId="0" fontId="0" fillId="0" borderId="0" xfId="0" applyAlignment="1">
      <alignment vertical="top" wrapText="1"/>
    </xf>
    <xf numFmtId="0" fontId="64" fillId="0" borderId="0" xfId="0" applyFont="1" applyAlignment="1">
      <alignment vertical="center"/>
    </xf>
    <xf numFmtId="0" fontId="2" fillId="0" borderId="11" xfId="0" applyFont="1" applyFill="1" applyBorder="1" applyAlignment="1">
      <alignment horizontal="center" vertical="center"/>
    </xf>
    <xf numFmtId="0" fontId="22" fillId="0" borderId="0" xfId="0" applyFont="1">
      <alignment vertical="center"/>
    </xf>
    <xf numFmtId="0" fontId="23" fillId="0" borderId="0" xfId="3" applyFont="1" applyAlignment="1">
      <alignment horizontal="left" vertical="center"/>
    </xf>
    <xf numFmtId="0" fontId="21" fillId="0" borderId="0" xfId="3" applyFont="1" applyBorder="1" applyAlignment="1">
      <alignment horizontal="center" vertical="center"/>
    </xf>
    <xf numFmtId="0" fontId="21" fillId="0" borderId="0" xfId="3" applyFont="1" applyAlignment="1">
      <alignment horizontal="left" vertical="center" wrapText="1"/>
    </xf>
    <xf numFmtId="0" fontId="21" fillId="0" borderId="0" xfId="3" applyFont="1" applyBorder="1" applyAlignment="1">
      <alignment horizontal="left" vertical="center" wrapText="1"/>
    </xf>
    <xf numFmtId="0" fontId="2" fillId="0" borderId="8" xfId="0" applyFont="1" applyBorder="1" applyAlignment="1">
      <alignment horizontal="center" vertical="center"/>
    </xf>
    <xf numFmtId="0" fontId="1" fillId="0" borderId="0" xfId="0" applyFont="1" applyBorder="1">
      <alignment vertical="center"/>
    </xf>
    <xf numFmtId="0" fontId="33" fillId="0" borderId="0" xfId="0" applyFont="1" applyAlignment="1">
      <alignment horizontal="center" vertical="center"/>
    </xf>
    <xf numFmtId="0" fontId="37" fillId="0" borderId="0" xfId="3" applyFont="1" applyAlignment="1">
      <alignment horizontal="left" vertical="center" wrapText="1"/>
    </xf>
    <xf numFmtId="0" fontId="2" fillId="0" borderId="26" xfId="0" applyFont="1" applyBorder="1" applyAlignment="1">
      <alignment vertical="center" textRotation="255"/>
    </xf>
    <xf numFmtId="0" fontId="2" fillId="0" borderId="3" xfId="0" applyFont="1" applyBorder="1" applyAlignment="1">
      <alignment vertical="center" textRotation="255"/>
    </xf>
    <xf numFmtId="0" fontId="2" fillId="0" borderId="2" xfId="0" applyFont="1" applyBorder="1" applyAlignment="1">
      <alignment vertical="center" textRotation="255"/>
    </xf>
    <xf numFmtId="0" fontId="2" fillId="5" borderId="11" xfId="0" applyFont="1" applyFill="1" applyBorder="1">
      <alignment vertical="center"/>
    </xf>
    <xf numFmtId="0" fontId="2" fillId="5" borderId="10" xfId="0" applyFont="1" applyFill="1" applyBorder="1">
      <alignment vertical="center"/>
    </xf>
    <xf numFmtId="0" fontId="2" fillId="5" borderId="14" xfId="0" applyFont="1" applyFill="1" applyBorder="1">
      <alignmen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4" fillId="0" borderId="0" xfId="0" applyFont="1" applyFill="1" applyAlignment="1">
      <alignment horizontal="center" vertical="center"/>
    </xf>
    <xf numFmtId="0" fontId="2" fillId="0" borderId="7" xfId="0" applyFont="1" applyFill="1" applyBorder="1" applyAlignment="1">
      <alignment horizontal="left" vertical="center"/>
    </xf>
    <xf numFmtId="0" fontId="2" fillId="6" borderId="11" xfId="0" applyFont="1" applyFill="1" applyBorder="1" applyAlignment="1">
      <alignment vertical="top" wrapText="1"/>
    </xf>
    <xf numFmtId="0" fontId="2" fillId="6" borderId="10" xfId="0" applyFont="1" applyFill="1" applyBorder="1" applyAlignment="1">
      <alignment vertical="top" wrapText="1"/>
    </xf>
    <xf numFmtId="0" fontId="2" fillId="6" borderId="14" xfId="0" applyFont="1" applyFill="1" applyBorder="1" applyAlignment="1">
      <alignment vertical="top" wrapText="1"/>
    </xf>
    <xf numFmtId="0" fontId="2" fillId="6" borderId="1" xfId="0" applyFont="1" applyFill="1" applyBorder="1" applyAlignment="1">
      <alignment horizontal="left" vertical="center"/>
    </xf>
    <xf numFmtId="0" fontId="2" fillId="6" borderId="26" xfId="0" applyFont="1" applyFill="1" applyBorder="1" applyAlignment="1">
      <alignment horizontal="left" vertical="center"/>
    </xf>
    <xf numFmtId="0" fontId="2" fillId="0" borderId="0" xfId="0" applyFont="1" applyFill="1" applyBorder="1" applyAlignment="1">
      <alignment horizontal="center" vertical="center"/>
    </xf>
    <xf numFmtId="0" fontId="12" fillId="0" borderId="18" xfId="0" applyFont="1" applyBorder="1" applyAlignment="1">
      <alignment vertical="center" wrapText="1"/>
    </xf>
    <xf numFmtId="0" fontId="12" fillId="0" borderId="1" xfId="0" applyFont="1" applyBorder="1" applyAlignment="1">
      <alignment vertical="center" wrapText="1"/>
    </xf>
    <xf numFmtId="0" fontId="2" fillId="0" borderId="1" xfId="0" applyFont="1" applyBorder="1">
      <alignment vertical="center"/>
    </xf>
    <xf numFmtId="0" fontId="2" fillId="0" borderId="15" xfId="0" applyFont="1" applyBorder="1">
      <alignment vertical="center"/>
    </xf>
    <xf numFmtId="0" fontId="2" fillId="0" borderId="18" xfId="0" applyFont="1" applyBorder="1">
      <alignment vertical="center"/>
    </xf>
    <xf numFmtId="0" fontId="2" fillId="0" borderId="5" xfId="0" applyFont="1" applyBorder="1">
      <alignment vertical="center"/>
    </xf>
    <xf numFmtId="0" fontId="4" fillId="0" borderId="0" xfId="0" applyFont="1" applyFill="1" applyAlignment="1">
      <alignment horizontal="center" vertical="center" wrapText="1"/>
    </xf>
    <xf numFmtId="176" fontId="2" fillId="6" borderId="4" xfId="0" applyNumberFormat="1" applyFont="1" applyFill="1" applyBorder="1" applyAlignment="1">
      <alignment horizontal="left" vertical="center" shrinkToFit="1"/>
    </xf>
    <xf numFmtId="176" fontId="2" fillId="6" borderId="18" xfId="0" applyNumberFormat="1" applyFont="1" applyFill="1" applyBorder="1" applyAlignment="1">
      <alignment horizontal="left" vertical="center" shrinkToFit="1"/>
    </xf>
    <xf numFmtId="0" fontId="2" fillId="5" borderId="4" xfId="0" applyFont="1" applyFill="1" applyBorder="1">
      <alignment vertical="center"/>
    </xf>
    <xf numFmtId="0" fontId="2" fillId="5" borderId="18" xfId="0" applyFont="1" applyFill="1" applyBorder="1">
      <alignment vertical="center"/>
    </xf>
    <xf numFmtId="49" fontId="2" fillId="6" borderId="1" xfId="0" applyNumberFormat="1" applyFont="1" applyFill="1" applyBorder="1" applyAlignment="1">
      <alignment horizontal="left" vertical="center"/>
    </xf>
    <xf numFmtId="49" fontId="57" fillId="0" borderId="0" xfId="0" applyNumberFormat="1" applyFont="1" applyFill="1" applyAlignment="1">
      <alignment horizontal="center" vertical="center"/>
    </xf>
    <xf numFmtId="0" fontId="57" fillId="0" borderId="0" xfId="0" applyFont="1" applyFill="1" applyAlignment="1">
      <alignment horizontal="center" vertical="center"/>
    </xf>
    <xf numFmtId="0" fontId="2" fillId="0" borderId="26" xfId="0" applyFont="1" applyBorder="1">
      <alignment vertical="center"/>
    </xf>
    <xf numFmtId="0" fontId="2" fillId="0" borderId="3" xfId="0" applyFont="1" applyBorder="1">
      <alignment vertical="center"/>
    </xf>
    <xf numFmtId="0" fontId="2" fillId="0" borderId="2" xfId="0" applyFont="1" applyBorder="1">
      <alignment vertical="center"/>
    </xf>
    <xf numFmtId="0" fontId="2" fillId="0" borderId="6" xfId="0" applyFont="1" applyBorder="1">
      <alignment vertical="center"/>
    </xf>
    <xf numFmtId="0" fontId="2" fillId="5" borderId="26" xfId="0" applyFont="1" applyFill="1" applyBorder="1" applyAlignment="1">
      <alignment vertical="center" wrapText="1"/>
    </xf>
    <xf numFmtId="0" fontId="64" fillId="0" borderId="4" xfId="0" applyFont="1" applyFill="1" applyBorder="1" applyAlignment="1">
      <alignment vertical="center" wrapText="1"/>
    </xf>
    <xf numFmtId="0" fontId="64" fillId="0" borderId="15" xfId="0" applyFont="1" applyFill="1" applyBorder="1" applyAlignment="1">
      <alignment vertical="center" wrapText="1"/>
    </xf>
    <xf numFmtId="0" fontId="64" fillId="0" borderId="18" xfId="0" applyFont="1" applyFill="1" applyBorder="1" applyAlignment="1">
      <alignment vertical="center" wrapText="1"/>
    </xf>
    <xf numFmtId="176" fontId="2" fillId="6" borderId="15" xfId="0" applyNumberFormat="1" applyFont="1" applyFill="1" applyBorder="1" applyAlignment="1">
      <alignment horizontal="left" vertical="center" shrinkToFit="1"/>
    </xf>
    <xf numFmtId="0" fontId="2" fillId="6" borderId="4" xfId="0" applyFont="1" applyFill="1" applyBorder="1">
      <alignment vertical="center"/>
    </xf>
    <xf numFmtId="0" fontId="2" fillId="6" borderId="15" xfId="0" applyFont="1" applyFill="1" applyBorder="1">
      <alignment vertical="center"/>
    </xf>
    <xf numFmtId="0" fontId="2" fillId="6" borderId="18" xfId="0" applyFont="1" applyFill="1" applyBorder="1">
      <alignment vertical="center"/>
    </xf>
    <xf numFmtId="0" fontId="2" fillId="5" borderId="1" xfId="0" applyFont="1" applyFill="1" applyBorder="1" applyAlignment="1">
      <alignment horizontal="center" vertical="center"/>
    </xf>
    <xf numFmtId="0" fontId="2" fillId="6" borderId="1" xfId="0" applyFont="1" applyFill="1" applyBorder="1">
      <alignment vertical="center"/>
    </xf>
    <xf numFmtId="0" fontId="2" fillId="5" borderId="2" xfId="0" applyFont="1" applyFill="1" applyBorder="1" applyAlignment="1">
      <alignment horizontal="center" vertical="center"/>
    </xf>
    <xf numFmtId="0" fontId="0" fillId="6" borderId="4" xfId="0" applyFill="1" applyBorder="1">
      <alignment vertical="center"/>
    </xf>
    <xf numFmtId="0" fontId="0" fillId="6" borderId="15" xfId="0" applyFill="1" applyBorder="1">
      <alignment vertical="center"/>
    </xf>
    <xf numFmtId="0" fontId="0" fillId="6" borderId="18" xfId="0" applyFill="1" applyBorder="1">
      <alignment vertical="center"/>
    </xf>
    <xf numFmtId="0" fontId="2" fillId="6" borderId="11" xfId="0" applyFont="1" applyFill="1" applyBorder="1">
      <alignment vertical="center"/>
    </xf>
    <xf numFmtId="0" fontId="2" fillId="6" borderId="10" xfId="0" applyFont="1" applyFill="1" applyBorder="1">
      <alignment vertical="center"/>
    </xf>
    <xf numFmtId="0" fontId="2" fillId="6" borderId="14" xfId="0" applyFont="1" applyFill="1" applyBorder="1">
      <alignment vertical="center"/>
    </xf>
    <xf numFmtId="0" fontId="64" fillId="0" borderId="8" xfId="0" applyFont="1" applyBorder="1">
      <alignment vertical="center"/>
    </xf>
    <xf numFmtId="0" fontId="64" fillId="0" borderId="0" xfId="0" applyFont="1">
      <alignment vertical="center"/>
    </xf>
    <xf numFmtId="0" fontId="2" fillId="0" borderId="0" xfId="0" applyFont="1">
      <alignment vertical="center"/>
    </xf>
    <xf numFmtId="0" fontId="2" fillId="5" borderId="8" xfId="0" applyFont="1" applyFill="1" applyBorder="1" applyAlignment="1">
      <alignment vertical="center" wrapText="1"/>
    </xf>
    <xf numFmtId="0" fontId="2" fillId="5" borderId="9" xfId="0" applyFont="1" applyFill="1" applyBorder="1" applyAlignment="1">
      <alignment vertical="center" wrapText="1"/>
    </xf>
    <xf numFmtId="0" fontId="64" fillId="7" borderId="1" xfId="0" applyFont="1" applyFill="1" applyBorder="1" applyAlignment="1">
      <alignment vertical="center" wrapText="1"/>
    </xf>
    <xf numFmtId="0" fontId="2" fillId="0" borderId="1" xfId="0" applyFont="1" applyFill="1" applyBorder="1" applyAlignment="1">
      <alignment vertical="center" wrapText="1"/>
    </xf>
    <xf numFmtId="0" fontId="2" fillId="11" borderId="1" xfId="0" applyFont="1" applyFill="1" applyBorder="1" applyAlignment="1">
      <alignment vertical="center" wrapText="1"/>
    </xf>
    <xf numFmtId="0" fontId="2" fillId="5" borderId="2" xfId="0" applyFont="1" applyFill="1" applyBorder="1" applyAlignment="1">
      <alignment vertical="center" wrapText="1"/>
    </xf>
    <xf numFmtId="0" fontId="2" fillId="0" borderId="26" xfId="0" applyFont="1" applyFill="1" applyBorder="1">
      <alignment vertical="center"/>
    </xf>
    <xf numFmtId="0" fontId="2" fillId="6" borderId="15" xfId="0" applyFont="1" applyFill="1" applyBorder="1" applyAlignment="1">
      <alignment vertical="center" wrapText="1"/>
    </xf>
    <xf numFmtId="0" fontId="2" fillId="6" borderId="18" xfId="0" applyFont="1" applyFill="1" applyBorder="1" applyAlignment="1">
      <alignment vertical="center" wrapText="1"/>
    </xf>
    <xf numFmtId="0" fontId="16" fillId="0" borderId="0" xfId="0" applyFont="1" applyAlignment="1">
      <alignment vertical="center"/>
    </xf>
    <xf numFmtId="0" fontId="17" fillId="0" borderId="8" xfId="0" applyFont="1" applyFill="1" applyBorder="1" applyAlignment="1">
      <alignment horizontal="justify" vertical="center"/>
    </xf>
    <xf numFmtId="0" fontId="17" fillId="0" borderId="0" xfId="0" applyFont="1" applyFill="1" applyBorder="1" applyAlignment="1">
      <alignment horizontal="justify" vertical="center"/>
    </xf>
    <xf numFmtId="0" fontId="18" fillId="0" borderId="0" xfId="0" applyFont="1" applyFill="1" applyBorder="1" applyAlignment="1">
      <alignment horizontal="justify" vertical="center"/>
    </xf>
    <xf numFmtId="0" fontId="19" fillId="0" borderId="0" xfId="0" applyFont="1" applyFill="1" applyBorder="1" applyAlignment="1">
      <alignment vertical="center"/>
    </xf>
    <xf numFmtId="0" fontId="20" fillId="0" borderId="0" xfId="0" applyFont="1" applyFill="1" applyBorder="1" applyAlignment="1">
      <alignment horizontal="justify" vertical="center" wrapText="1"/>
    </xf>
    <xf numFmtId="0" fontId="20" fillId="0" borderId="0" xfId="0" applyFont="1" applyAlignment="1">
      <alignment horizontal="justify" vertical="center" wrapText="1"/>
    </xf>
    <xf numFmtId="0" fontId="16" fillId="0" borderId="0" xfId="0" applyFont="1">
      <alignment vertical="center"/>
    </xf>
    <xf numFmtId="0" fontId="17" fillId="0" borderId="0" xfId="0" applyFont="1" applyAlignment="1">
      <alignment horizontal="justify" vertical="center"/>
    </xf>
    <xf numFmtId="0" fontId="18" fillId="0" borderId="0" xfId="0" applyFont="1" applyAlignment="1">
      <alignment horizontal="justify" vertical="center"/>
    </xf>
    <xf numFmtId="0" fontId="13" fillId="0" borderId="0" xfId="0" applyFont="1" applyFill="1" applyAlignment="1">
      <alignment horizontal="right" vertical="center"/>
    </xf>
    <xf numFmtId="0" fontId="13" fillId="0" borderId="0" xfId="0" applyFont="1" applyFill="1" applyBorder="1" applyAlignment="1">
      <alignment horizontal="right" vertical="center"/>
    </xf>
    <xf numFmtId="0" fontId="16" fillId="0" borderId="0" xfId="0" applyFont="1" applyFill="1" applyBorder="1" applyAlignment="1">
      <alignment vertical="center"/>
    </xf>
    <xf numFmtId="0" fontId="21" fillId="0" borderId="8" xfId="3" applyFont="1" applyBorder="1" applyAlignment="1">
      <alignment horizontal="center" vertical="center"/>
    </xf>
    <xf numFmtId="0" fontId="16" fillId="0" borderId="0" xfId="0" applyFont="1" applyFill="1" applyBorder="1">
      <alignment vertical="center"/>
    </xf>
    <xf numFmtId="0" fontId="22" fillId="0" borderId="0" xfId="0" applyFont="1" applyFill="1" applyBorder="1" applyAlignment="1">
      <alignment horizontal="center" vertical="center"/>
    </xf>
    <xf numFmtId="0" fontId="21" fillId="0" borderId="0" xfId="3" applyFont="1" applyAlignment="1">
      <alignment horizontal="left" vertical="center"/>
    </xf>
    <xf numFmtId="0" fontId="19" fillId="0" borderId="0" xfId="0" applyFont="1" applyBorder="1" applyAlignment="1">
      <alignment vertical="center"/>
    </xf>
    <xf numFmtId="0" fontId="22" fillId="0" borderId="0" xfId="0" applyFont="1" applyAlignment="1">
      <alignment horizontal="center" vertical="center"/>
    </xf>
    <xf numFmtId="0" fontId="25" fillId="0" borderId="0" xfId="0" applyNumberFormat="1" applyFont="1" applyFill="1" applyBorder="1" applyAlignment="1">
      <alignment horizontal="center" vertical="center"/>
    </xf>
    <xf numFmtId="0" fontId="24" fillId="0" borderId="0" xfId="0" applyFont="1">
      <alignment vertical="center"/>
    </xf>
    <xf numFmtId="0" fontId="25" fillId="0" borderId="0" xfId="0" applyFont="1" applyFill="1" applyAlignment="1">
      <alignment horizontal="center" vertical="center"/>
    </xf>
    <xf numFmtId="0" fontId="25" fillId="0" borderId="0" xfId="0" applyFont="1" applyFill="1" applyBorder="1">
      <alignment vertical="center"/>
    </xf>
    <xf numFmtId="0" fontId="25" fillId="0" borderId="0" xfId="0" applyFont="1" applyFill="1" applyBorder="1" applyAlignment="1">
      <alignment horizontal="center" vertical="center"/>
    </xf>
    <xf numFmtId="0" fontId="16" fillId="0" borderId="0" xfId="0" applyNumberFormat="1" applyFont="1" applyFill="1" applyBorder="1" applyAlignment="1">
      <alignment vertical="center"/>
    </xf>
    <xf numFmtId="0" fontId="21" fillId="0" borderId="0" xfId="3" applyFont="1" applyFill="1" applyAlignment="1">
      <alignment horizontal="left" vertical="center"/>
    </xf>
    <xf numFmtId="0" fontId="24" fillId="0" borderId="0" xfId="0" applyFont="1" applyFill="1" applyBorder="1" applyAlignment="1">
      <alignment horizontal="right" vertical="center"/>
    </xf>
    <xf numFmtId="0" fontId="24" fillId="0" borderId="0" xfId="0" applyFont="1" applyFill="1" applyBorder="1">
      <alignment vertical="center"/>
    </xf>
    <xf numFmtId="0" fontId="25" fillId="0" borderId="0" xfId="0" applyFont="1" applyFill="1" applyBorder="1" applyAlignment="1">
      <alignment horizontal="left" vertical="center" wrapText="1"/>
    </xf>
    <xf numFmtId="0" fontId="25" fillId="0" borderId="0" xfId="0" applyFont="1" applyAlignment="1">
      <alignment horizontal="left" vertical="center" wrapText="1"/>
    </xf>
    <xf numFmtId="49" fontId="25" fillId="0" borderId="0" xfId="0" applyNumberFormat="1" applyFont="1" applyFill="1" applyBorder="1" applyAlignment="1">
      <alignment horizontal="center" vertical="center"/>
    </xf>
    <xf numFmtId="0" fontId="24" fillId="0" borderId="0" xfId="0" applyFont="1" applyFill="1" applyAlignment="1">
      <alignment horizontal="right" vertical="center"/>
    </xf>
    <xf numFmtId="0" fontId="16" fillId="0" borderId="0" xfId="0" applyFont="1" applyAlignment="1">
      <alignment horizontal="right" vertical="center"/>
    </xf>
    <xf numFmtId="0" fontId="14" fillId="0" borderId="0" xfId="0" applyFont="1" applyBorder="1" applyAlignment="1">
      <alignment horizontal="left" vertical="center"/>
    </xf>
    <xf numFmtId="0" fontId="14" fillId="0" borderId="10" xfId="0" applyFont="1" applyBorder="1" applyAlignment="1">
      <alignment horizontal="left" vertical="center"/>
    </xf>
    <xf numFmtId="0" fontId="16" fillId="0" borderId="0" xfId="0" applyFont="1" applyBorder="1" applyAlignment="1">
      <alignment horizontal="left"/>
    </xf>
    <xf numFmtId="0" fontId="16" fillId="0" borderId="10" xfId="0" applyFont="1" applyBorder="1" applyAlignment="1">
      <alignment horizontal="left"/>
    </xf>
    <xf numFmtId="0" fontId="22" fillId="0" borderId="0" xfId="0" applyFont="1" applyFill="1" applyBorder="1" applyAlignment="1">
      <alignment horizontal="right" vertical="center" wrapText="1"/>
    </xf>
    <xf numFmtId="0" fontId="20" fillId="0" borderId="0" xfId="0" applyFont="1" applyFill="1" applyBorder="1" applyAlignment="1">
      <alignment horizontal="left" vertical="center" wrapText="1"/>
    </xf>
    <xf numFmtId="0" fontId="16" fillId="0" borderId="0"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0" xfId="0" applyFont="1" applyAlignment="1">
      <alignment horizontal="center" vertical="center"/>
    </xf>
    <xf numFmtId="0" fontId="22" fillId="0" borderId="0" xfId="0" applyFont="1" applyBorder="1" applyAlignment="1">
      <alignment horizontal="right" vertical="center" wrapText="1"/>
    </xf>
    <xf numFmtId="0" fontId="20" fillId="0" borderId="0" xfId="0" applyFont="1" applyBorder="1" applyAlignment="1">
      <alignment horizontal="left" vertical="center" wrapText="1"/>
    </xf>
    <xf numFmtId="0" fontId="22" fillId="0" borderId="0" xfId="0" applyFont="1" applyAlignment="1">
      <alignment horizontal="right" vertical="center"/>
    </xf>
    <xf numFmtId="0" fontId="22" fillId="0" borderId="0" xfId="0" applyFont="1" applyFill="1" applyBorder="1" applyAlignment="1">
      <alignment horizontal="right" vertical="center"/>
    </xf>
    <xf numFmtId="0" fontId="16" fillId="0" borderId="10" xfId="0" applyFont="1" applyFill="1" applyBorder="1" applyAlignment="1">
      <alignment horizontal="left" vertical="center"/>
    </xf>
    <xf numFmtId="0" fontId="16" fillId="0" borderId="10" xfId="0" applyFont="1" applyBorder="1" applyAlignment="1">
      <alignment horizontal="left" vertical="center"/>
    </xf>
    <xf numFmtId="0" fontId="16" fillId="0" borderId="0" xfId="0" applyFont="1" applyFill="1" applyBorder="1" applyAlignment="1">
      <alignment vertical="top"/>
    </xf>
    <xf numFmtId="0" fontId="21" fillId="0" borderId="0" xfId="3" applyFont="1" applyAlignment="1">
      <alignment horizontal="left" vertical="top"/>
    </xf>
    <xf numFmtId="0" fontId="16" fillId="0" borderId="0" xfId="0" applyFont="1" applyAlignment="1">
      <alignment vertical="top"/>
    </xf>
    <xf numFmtId="0" fontId="16" fillId="0" borderId="0" xfId="0" applyFont="1" applyFill="1" applyBorder="1" applyAlignment="1">
      <alignment horizontal="left"/>
    </xf>
    <xf numFmtId="0" fontId="16" fillId="0" borderId="10" xfId="0" applyFont="1" applyFill="1" applyBorder="1" applyAlignment="1">
      <alignment horizontal="left"/>
    </xf>
    <xf numFmtId="0" fontId="27" fillId="0" borderId="0" xfId="0" applyFont="1" applyFill="1" applyBorder="1" applyAlignment="1">
      <alignment vertical="top" wrapText="1"/>
    </xf>
    <xf numFmtId="0" fontId="27" fillId="0" borderId="0" xfId="0" applyFont="1" applyAlignment="1">
      <alignment vertical="top"/>
    </xf>
    <xf numFmtId="0" fontId="17" fillId="0" borderId="10" xfId="0" applyFont="1" applyBorder="1" applyAlignment="1">
      <alignment horizontal="justify" vertical="center" wrapText="1"/>
    </xf>
    <xf numFmtId="0" fontId="17" fillId="0" borderId="14" xfId="0" applyFont="1" applyBorder="1" applyAlignment="1">
      <alignment horizontal="justify" vertical="center" wrapText="1"/>
    </xf>
    <xf numFmtId="0" fontId="17" fillId="0" borderId="0" xfId="0" applyFont="1" applyAlignment="1">
      <alignment horizontal="justify" vertical="center" wrapText="1"/>
    </xf>
    <xf numFmtId="0" fontId="18" fillId="0" borderId="0" xfId="0" applyFont="1" applyBorder="1" applyAlignment="1">
      <alignment horizontal="justify" vertical="center" wrapText="1"/>
    </xf>
    <xf numFmtId="0" fontId="21" fillId="0" borderId="0" xfId="3" applyFont="1" applyBorder="1" applyAlignment="1">
      <alignment horizontal="center" vertical="center"/>
    </xf>
    <xf numFmtId="0" fontId="18" fillId="0" borderId="0" xfId="0" applyFont="1" applyAlignment="1">
      <alignment horizontal="justify" vertical="center" wrapText="1"/>
    </xf>
    <xf numFmtId="0" fontId="17" fillId="0" borderId="0" xfId="0" applyFont="1" applyFill="1" applyBorder="1" applyAlignment="1">
      <alignment horizontal="justify" vertical="center" wrapText="1"/>
    </xf>
    <xf numFmtId="0" fontId="22" fillId="0" borderId="40" xfId="0" applyFont="1" applyBorder="1" applyAlignment="1">
      <alignment horizontal="left" vertical="center" wrapText="1"/>
    </xf>
    <xf numFmtId="0" fontId="22" fillId="0" borderId="31" xfId="0" applyFont="1" applyBorder="1" applyAlignment="1">
      <alignment horizontal="left" vertical="center" wrapText="1"/>
    </xf>
    <xf numFmtId="0" fontId="22" fillId="0" borderId="41" xfId="0" applyFont="1" applyBorder="1" applyAlignment="1">
      <alignment horizontal="left" vertical="center" wrapText="1"/>
    </xf>
    <xf numFmtId="0" fontId="20" fillId="5" borderId="40" xfId="0" applyFont="1" applyFill="1" applyBorder="1" applyAlignment="1">
      <alignment horizontal="left" vertical="center" wrapText="1"/>
    </xf>
    <xf numFmtId="0" fontId="20" fillId="5" borderId="31" xfId="0" applyFont="1" applyFill="1" applyBorder="1" applyAlignment="1">
      <alignment horizontal="left" vertical="center" wrapText="1"/>
    </xf>
    <xf numFmtId="0" fontId="20" fillId="5" borderId="41" xfId="0" applyFont="1" applyFill="1" applyBorder="1" applyAlignment="1">
      <alignment horizontal="left" vertical="center" wrapText="1"/>
    </xf>
    <xf numFmtId="177" fontId="20" fillId="0" borderId="33" xfId="1" applyNumberFormat="1" applyFont="1" applyFill="1" applyBorder="1" applyAlignment="1">
      <alignment horizontal="center" vertical="center" wrapText="1"/>
    </xf>
    <xf numFmtId="0" fontId="22" fillId="0" borderId="33" xfId="0" applyFont="1" applyFill="1" applyBorder="1" applyAlignment="1">
      <alignment horizontal="left" vertical="center" wrapText="1"/>
    </xf>
    <xf numFmtId="0" fontId="20" fillId="0" borderId="33" xfId="0" applyFont="1" applyBorder="1" applyAlignment="1">
      <alignment horizontal="left" vertical="center" wrapText="1"/>
    </xf>
    <xf numFmtId="0" fontId="20" fillId="8" borderId="33" xfId="0" applyFont="1" applyFill="1" applyBorder="1" applyAlignment="1">
      <alignment horizontal="left" vertical="center" wrapText="1"/>
    </xf>
    <xf numFmtId="177" fontId="20" fillId="0" borderId="49" xfId="1" applyNumberFormat="1" applyFont="1" applyFill="1" applyBorder="1" applyAlignment="1">
      <alignment horizontal="center" vertical="center" wrapText="1"/>
    </xf>
    <xf numFmtId="0" fontId="20" fillId="0" borderId="51" xfId="0" applyFont="1" applyBorder="1" applyAlignment="1">
      <alignment horizontal="left" vertical="center" wrapText="1"/>
    </xf>
    <xf numFmtId="0" fontId="14" fillId="0" borderId="0"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177" fontId="20" fillId="0" borderId="33" xfId="1" applyNumberFormat="1" applyFont="1" applyFill="1" applyBorder="1" applyAlignment="1" applyProtection="1">
      <alignment horizontal="center" vertical="center" wrapText="1"/>
      <protection locked="0"/>
    </xf>
    <xf numFmtId="0" fontId="22" fillId="0" borderId="33" xfId="0" applyFont="1" applyBorder="1" applyAlignment="1">
      <alignment horizontal="left" vertical="center" wrapText="1"/>
    </xf>
    <xf numFmtId="0" fontId="2" fillId="4" borderId="33" xfId="0" applyFont="1" applyFill="1" applyBorder="1" applyAlignment="1" applyProtection="1">
      <alignment horizontal="center" vertical="center" wrapText="1"/>
      <protection locked="0"/>
    </xf>
    <xf numFmtId="177" fontId="7" fillId="4" borderId="33" xfId="1" applyNumberFormat="1" applyFont="1" applyFill="1" applyBorder="1" applyAlignment="1" applyProtection="1">
      <alignment horizontal="center" vertical="center" wrapText="1"/>
      <protection locked="0"/>
    </xf>
    <xf numFmtId="0" fontId="7" fillId="4" borderId="33" xfId="0" applyFont="1" applyFill="1" applyBorder="1" applyAlignment="1" applyProtection="1">
      <alignment horizontal="center" vertical="center"/>
      <protection locked="0"/>
    </xf>
    <xf numFmtId="0" fontId="7" fillId="4" borderId="40" xfId="0" applyFont="1" applyFill="1" applyBorder="1" applyAlignment="1" applyProtection="1">
      <alignment horizontal="center" vertical="center" wrapText="1"/>
      <protection locked="0"/>
    </xf>
    <xf numFmtId="0" fontId="7" fillId="4" borderId="31" xfId="0" applyFont="1" applyFill="1" applyBorder="1" applyAlignment="1" applyProtection="1">
      <alignment horizontal="center" vertical="center" wrapText="1"/>
      <protection locked="0"/>
    </xf>
    <xf numFmtId="0" fontId="7" fillId="4" borderId="41" xfId="0" applyFont="1" applyFill="1" applyBorder="1" applyAlignment="1" applyProtection="1">
      <alignment horizontal="center" vertical="center" wrapText="1"/>
      <protection locked="0"/>
    </xf>
    <xf numFmtId="0" fontId="19" fillId="0" borderId="0" xfId="0" applyFont="1" applyBorder="1" applyAlignment="1" applyProtection="1">
      <alignment vertical="center"/>
      <protection locked="0"/>
    </xf>
    <xf numFmtId="0" fontId="20" fillId="0" borderId="0" xfId="0" applyFont="1" applyBorder="1" applyAlignment="1" applyProtection="1">
      <alignment horizontal="justify" vertical="center" wrapText="1"/>
      <protection locked="0"/>
    </xf>
    <xf numFmtId="0" fontId="14" fillId="0" borderId="0" xfId="0" applyFont="1" applyBorder="1" applyAlignment="1" applyProtection="1">
      <alignment horizontal="justify" vertical="top" wrapText="1"/>
      <protection locked="0"/>
    </xf>
    <xf numFmtId="0" fontId="23" fillId="0" borderId="0" xfId="3" applyFont="1" applyAlignment="1" applyProtection="1">
      <alignment horizontal="left" vertical="center"/>
      <protection locked="0"/>
    </xf>
    <xf numFmtId="0" fontId="14" fillId="0" borderId="0" xfId="0" applyFont="1" applyBorder="1" applyAlignment="1" applyProtection="1">
      <alignment horizontal="center" vertical="top" wrapText="1"/>
      <protection locked="0"/>
    </xf>
    <xf numFmtId="0" fontId="14" fillId="0" borderId="9" xfId="0" applyFont="1" applyBorder="1" applyAlignment="1" applyProtection="1">
      <alignment horizontal="center" vertical="top" wrapText="1"/>
      <protection locked="0"/>
    </xf>
    <xf numFmtId="0" fontId="16" fillId="0" borderId="0" xfId="0" applyFont="1" applyFill="1" applyBorder="1" applyAlignment="1" applyProtection="1">
      <alignment vertical="top"/>
      <protection locked="0"/>
    </xf>
    <xf numFmtId="0" fontId="21" fillId="0" borderId="8" xfId="3" applyFont="1" applyBorder="1" applyAlignment="1" applyProtection="1">
      <alignment horizontal="center" vertical="center"/>
      <protection locked="0"/>
    </xf>
    <xf numFmtId="0" fontId="21" fillId="0" borderId="0" xfId="3" applyFont="1" applyAlignment="1" applyProtection="1">
      <alignment horizontal="left" vertical="center"/>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22" fillId="0" borderId="0" xfId="0" applyFont="1" applyBorder="1" applyAlignment="1" applyProtection="1">
      <alignment horizontal="center" vertical="center"/>
      <protection locked="0"/>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25" fillId="0" borderId="8" xfId="0" applyFont="1" applyBorder="1" applyAlignment="1" applyProtection="1">
      <alignment horizontal="center" vertical="top" wrapText="1"/>
      <protection locked="0"/>
    </xf>
    <xf numFmtId="0" fontId="25" fillId="0" borderId="0" xfId="0" applyFont="1" applyBorder="1" applyAlignment="1" applyProtection="1">
      <alignment horizontal="center" vertical="top" wrapText="1"/>
      <protection locked="0"/>
    </xf>
    <xf numFmtId="0" fontId="25" fillId="0" borderId="9" xfId="0" applyFont="1" applyBorder="1" applyAlignment="1" applyProtection="1">
      <alignment horizontal="center" vertical="top" wrapText="1"/>
      <protection locked="0"/>
    </xf>
    <xf numFmtId="0" fontId="13" fillId="0" borderId="0" xfId="0" applyFont="1" applyFill="1" applyBorder="1" applyAlignment="1" applyProtection="1">
      <alignment horizontal="right" vertical="center"/>
      <protection locked="0"/>
    </xf>
    <xf numFmtId="0" fontId="18" fillId="0" borderId="0" xfId="0" applyFont="1" applyBorder="1" applyAlignment="1" applyProtection="1">
      <alignment horizontal="justify" vertical="center"/>
      <protection locked="0"/>
    </xf>
    <xf numFmtId="0" fontId="16" fillId="0" borderId="0" xfId="0" applyFont="1" applyBorder="1" applyAlignment="1" applyProtection="1">
      <alignment vertical="center"/>
      <protection locked="0"/>
    </xf>
    <xf numFmtId="0" fontId="14" fillId="0" borderId="0" xfId="0" applyFont="1" applyFill="1" applyAlignment="1" applyProtection="1">
      <alignment horizontal="right" vertical="center"/>
      <protection locked="0"/>
    </xf>
    <xf numFmtId="0" fontId="14" fillId="0" borderId="0" xfId="0" applyFont="1" applyAlignment="1" applyProtection="1">
      <alignment horizontal="right" vertical="center"/>
      <protection locked="0"/>
    </xf>
    <xf numFmtId="0" fontId="7" fillId="4" borderId="4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41" xfId="0" applyFont="1" applyFill="1" applyBorder="1" applyAlignment="1">
      <alignment horizontal="center" vertical="center" wrapText="1"/>
    </xf>
    <xf numFmtId="177" fontId="7" fillId="4" borderId="33" xfId="1" applyNumberFormat="1" applyFont="1" applyFill="1" applyBorder="1" applyAlignment="1">
      <alignment horizontal="center" vertical="center" wrapText="1"/>
    </xf>
    <xf numFmtId="0" fontId="20" fillId="0" borderId="50" xfId="0" applyFont="1" applyBorder="1" applyAlignment="1">
      <alignment horizontal="left" vertical="center" wrapText="1"/>
    </xf>
    <xf numFmtId="177" fontId="20" fillId="0" borderId="50" xfId="1" applyNumberFormat="1" applyFont="1" applyFill="1" applyBorder="1" applyAlignment="1">
      <alignment horizontal="center" vertical="center" wrapText="1"/>
    </xf>
    <xf numFmtId="0" fontId="2" fillId="4" borderId="33" xfId="0" applyFont="1" applyFill="1" applyBorder="1" applyAlignment="1">
      <alignment horizontal="center" vertical="center" wrapText="1"/>
    </xf>
    <xf numFmtId="0" fontId="7" fillId="4" borderId="33" xfId="0" applyFont="1" applyFill="1" applyBorder="1" applyAlignment="1">
      <alignment horizontal="center" vertical="center"/>
    </xf>
    <xf numFmtId="0" fontId="20" fillId="0" borderId="40" xfId="0" applyFont="1" applyFill="1" applyBorder="1" applyAlignment="1">
      <alignment horizontal="left" vertical="center" shrinkToFit="1"/>
    </xf>
    <xf numFmtId="0" fontId="20" fillId="0" borderId="31" xfId="0" applyFont="1" applyFill="1" applyBorder="1" applyAlignment="1">
      <alignment horizontal="left" vertical="center" shrinkToFit="1"/>
    </xf>
    <xf numFmtId="0" fontId="20" fillId="0" borderId="41" xfId="0" applyFont="1" applyFill="1" applyBorder="1" applyAlignment="1">
      <alignment horizontal="left" vertical="center" shrinkToFit="1"/>
    </xf>
    <xf numFmtId="0" fontId="22" fillId="0" borderId="40" xfId="0" applyFont="1" applyFill="1" applyBorder="1" applyAlignment="1">
      <alignment horizontal="left" vertical="center" wrapText="1"/>
    </xf>
    <xf numFmtId="0" fontId="22" fillId="0" borderId="40" xfId="0" applyFont="1" applyFill="1" applyBorder="1" applyAlignment="1" applyProtection="1">
      <alignment horizontal="left" vertical="center" shrinkToFit="1"/>
      <protection locked="0"/>
    </xf>
    <xf numFmtId="0" fontId="22" fillId="0" borderId="31" xfId="0" applyFont="1" applyFill="1" applyBorder="1" applyAlignment="1" applyProtection="1">
      <alignment horizontal="left" vertical="center" shrinkToFit="1"/>
      <protection locked="0"/>
    </xf>
    <xf numFmtId="0" fontId="22" fillId="0" borderId="41" xfId="0" applyFont="1" applyFill="1" applyBorder="1" applyAlignment="1" applyProtection="1">
      <alignment horizontal="left" vertical="center" shrinkToFit="1"/>
      <protection locked="0"/>
    </xf>
    <xf numFmtId="0" fontId="20" fillId="0" borderId="40" xfId="0" applyFont="1" applyBorder="1" applyAlignment="1" applyProtection="1">
      <alignment horizontal="left" vertical="center" wrapText="1"/>
    </xf>
    <xf numFmtId="0" fontId="20" fillId="0" borderId="31" xfId="0" applyFont="1" applyBorder="1" applyAlignment="1" applyProtection="1">
      <alignment horizontal="left" vertical="center" wrapText="1"/>
    </xf>
    <xf numFmtId="0" fontId="20" fillId="0" borderId="41" xfId="0" applyFont="1" applyBorder="1" applyAlignment="1" applyProtection="1">
      <alignment horizontal="left" vertical="center" wrapText="1"/>
    </xf>
    <xf numFmtId="177" fontId="20" fillId="0" borderId="49" xfId="1" applyNumberFormat="1" applyFont="1" applyFill="1" applyBorder="1" applyAlignment="1" applyProtection="1">
      <alignment horizontal="center" vertical="center" wrapText="1"/>
    </xf>
    <xf numFmtId="0" fontId="20" fillId="0" borderId="33" xfId="0" applyFont="1" applyBorder="1" applyAlignment="1" applyProtection="1">
      <alignment horizontal="left" vertical="center" wrapText="1"/>
    </xf>
    <xf numFmtId="0" fontId="20" fillId="5" borderId="33" xfId="0" applyFont="1" applyFill="1" applyBorder="1" applyAlignment="1">
      <alignment horizontal="left" vertical="center" wrapText="1"/>
    </xf>
    <xf numFmtId="0" fontId="22" fillId="0" borderId="33" xfId="0" applyFont="1" applyFill="1" applyBorder="1" applyAlignment="1" applyProtection="1">
      <alignment horizontal="left" vertical="center" wrapText="1"/>
      <protection locked="0"/>
    </xf>
    <xf numFmtId="0" fontId="20" fillId="0" borderId="33" xfId="0" applyFont="1" applyBorder="1" applyAlignment="1" applyProtection="1">
      <alignment horizontal="left" vertical="center" wrapText="1"/>
      <protection locked="0"/>
    </xf>
    <xf numFmtId="0" fontId="20" fillId="12" borderId="33" xfId="0" applyFont="1" applyFill="1" applyBorder="1" applyAlignment="1">
      <alignment horizontal="left" vertical="center" wrapText="1"/>
    </xf>
    <xf numFmtId="177" fontId="20" fillId="0" borderId="49" xfId="1" applyNumberFormat="1" applyFont="1" applyFill="1" applyBorder="1" applyAlignment="1" applyProtection="1">
      <alignment horizontal="center" vertical="center" wrapText="1"/>
      <protection locked="0"/>
    </xf>
    <xf numFmtId="0" fontId="20" fillId="8" borderId="40" xfId="0" applyFont="1" applyFill="1" applyBorder="1" applyAlignment="1">
      <alignment horizontal="left" vertical="center" wrapText="1"/>
    </xf>
    <xf numFmtId="0" fontId="20" fillId="8" borderId="31" xfId="0" applyFont="1" applyFill="1" applyBorder="1" applyAlignment="1">
      <alignment horizontal="left" vertical="center" wrapText="1"/>
    </xf>
    <xf numFmtId="0" fontId="20" fillId="8" borderId="41" xfId="0" applyFont="1" applyFill="1" applyBorder="1" applyAlignment="1">
      <alignment horizontal="left" vertical="center" wrapText="1"/>
    </xf>
    <xf numFmtId="177" fontId="20" fillId="0" borderId="55" xfId="1" applyNumberFormat="1" applyFont="1" applyFill="1" applyBorder="1" applyAlignment="1">
      <alignment horizontal="center" vertical="center" wrapText="1"/>
    </xf>
    <xf numFmtId="177" fontId="20" fillId="0" borderId="56" xfId="1" applyNumberFormat="1" applyFont="1" applyFill="1" applyBorder="1" applyAlignment="1">
      <alignment horizontal="center" vertical="center" wrapText="1"/>
    </xf>
    <xf numFmtId="177" fontId="20" fillId="0" borderId="57" xfId="1" applyNumberFormat="1" applyFont="1" applyFill="1" applyBorder="1" applyAlignment="1">
      <alignment horizontal="center" vertical="center" wrapText="1"/>
    </xf>
    <xf numFmtId="177" fontId="20" fillId="0" borderId="52" xfId="1" applyNumberFormat="1" applyFont="1" applyFill="1" applyBorder="1" applyAlignment="1" applyProtection="1">
      <alignment horizontal="center" vertical="center" wrapText="1"/>
    </xf>
    <xf numFmtId="177" fontId="20" fillId="0" borderId="53" xfId="1" applyNumberFormat="1" applyFont="1" applyFill="1" applyBorder="1" applyAlignment="1" applyProtection="1">
      <alignment horizontal="center" vertical="center" wrapText="1"/>
    </xf>
    <xf numFmtId="177" fontId="20" fillId="0" borderId="54" xfId="1" applyNumberFormat="1" applyFont="1" applyFill="1" applyBorder="1" applyAlignment="1" applyProtection="1">
      <alignment horizontal="center" vertical="center" wrapText="1"/>
    </xf>
    <xf numFmtId="0" fontId="20" fillId="0" borderId="50" xfId="0" applyFont="1" applyBorder="1" applyAlignment="1" applyProtection="1">
      <alignment horizontal="left" vertical="center" wrapText="1"/>
    </xf>
    <xf numFmtId="0" fontId="22" fillId="0" borderId="34" xfId="0" applyFont="1" applyFill="1" applyBorder="1" applyAlignment="1" applyProtection="1">
      <alignment horizontal="left" vertical="center" wrapText="1"/>
      <protection locked="0"/>
    </xf>
    <xf numFmtId="0" fontId="22" fillId="0" borderId="13" xfId="0" applyFont="1" applyFill="1" applyBorder="1" applyAlignment="1" applyProtection="1">
      <alignment horizontal="left" vertical="center" wrapText="1"/>
      <protection locked="0"/>
    </xf>
    <xf numFmtId="0" fontId="22" fillId="0" borderId="35" xfId="0" applyFont="1" applyFill="1" applyBorder="1" applyAlignment="1" applyProtection="1">
      <alignment horizontal="left" vertical="center" wrapText="1"/>
      <protection locked="0"/>
    </xf>
    <xf numFmtId="0" fontId="22" fillId="0" borderId="36"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2" fillId="0" borderId="37" xfId="0" applyFont="1" applyFill="1" applyBorder="1" applyAlignment="1" applyProtection="1">
      <alignment horizontal="left" vertical="center" wrapText="1"/>
      <protection locked="0"/>
    </xf>
    <xf numFmtId="0" fontId="22" fillId="0" borderId="38" xfId="0" applyFont="1" applyFill="1" applyBorder="1" applyAlignment="1" applyProtection="1">
      <alignment horizontal="left" vertical="center" wrapText="1"/>
      <protection locked="0"/>
    </xf>
    <xf numFmtId="0" fontId="22" fillId="0" borderId="12" xfId="0" applyFont="1" applyFill="1" applyBorder="1" applyAlignment="1" applyProtection="1">
      <alignment horizontal="left" vertical="center" wrapText="1"/>
      <protection locked="0"/>
    </xf>
    <xf numFmtId="0" fontId="22" fillId="0" borderId="39" xfId="0" applyFont="1" applyFill="1" applyBorder="1" applyAlignment="1" applyProtection="1">
      <alignment horizontal="left" vertical="center" wrapText="1"/>
      <protection locked="0"/>
    </xf>
    <xf numFmtId="0" fontId="22" fillId="0" borderId="40" xfId="0" applyFont="1" applyFill="1" applyBorder="1" applyAlignment="1" applyProtection="1">
      <alignment horizontal="left" vertical="center" wrapText="1"/>
      <protection locked="0"/>
    </xf>
    <xf numFmtId="0" fontId="22" fillId="0" borderId="31" xfId="0" applyFont="1" applyFill="1" applyBorder="1" applyAlignment="1" applyProtection="1">
      <alignment horizontal="left" vertical="center" wrapText="1"/>
      <protection locked="0"/>
    </xf>
    <xf numFmtId="0" fontId="22" fillId="0" borderId="41" xfId="0" applyFont="1" applyFill="1" applyBorder="1" applyAlignment="1" applyProtection="1">
      <alignment horizontal="left" vertical="center" wrapText="1"/>
      <protection locked="0"/>
    </xf>
    <xf numFmtId="0" fontId="22" fillId="0" borderId="12" xfId="0" applyFont="1" applyBorder="1" applyAlignment="1">
      <alignment horizontal="left" vertical="center" wrapText="1"/>
    </xf>
    <xf numFmtId="0" fontId="22" fillId="0" borderId="39" xfId="0" applyFont="1" applyBorder="1" applyAlignment="1">
      <alignment horizontal="left" vertical="center" wrapText="1"/>
    </xf>
    <xf numFmtId="0" fontId="45" fillId="0" borderId="0" xfId="0" applyFont="1" applyFill="1" applyBorder="1" applyAlignment="1" applyProtection="1">
      <alignment horizontal="justify" vertical="top" wrapText="1"/>
      <protection locked="0"/>
    </xf>
    <xf numFmtId="0" fontId="45" fillId="0" borderId="0" xfId="0" applyFont="1" applyFill="1" applyBorder="1" applyAlignment="1" applyProtection="1">
      <alignment horizontal="justify" vertical="center" wrapText="1"/>
      <protection locked="0"/>
    </xf>
    <xf numFmtId="177" fontId="45" fillId="0" borderId="0" xfId="1" applyNumberFormat="1" applyFont="1" applyFill="1" applyBorder="1" applyAlignment="1" applyProtection="1">
      <alignment horizontal="center" vertical="center" wrapText="1"/>
      <protection locked="0"/>
    </xf>
    <xf numFmtId="0" fontId="15" fillId="0" borderId="0" xfId="0" applyFont="1" applyBorder="1" applyAlignment="1" applyProtection="1">
      <alignment vertical="top" wrapText="1"/>
      <protection locked="0"/>
    </xf>
    <xf numFmtId="0" fontId="15" fillId="0" borderId="0" xfId="0" applyFont="1" applyFill="1" applyBorder="1" applyAlignment="1" applyProtection="1">
      <alignment vertical="top" wrapText="1"/>
      <protection locked="0"/>
    </xf>
    <xf numFmtId="0" fontId="38" fillId="0" borderId="0" xfId="0" applyFont="1" applyFill="1" applyBorder="1" applyAlignment="1" applyProtection="1">
      <alignment vertical="top" wrapText="1"/>
      <protection locked="0"/>
    </xf>
    <xf numFmtId="0" fontId="15" fillId="0" borderId="0" xfId="0" applyFont="1" applyBorder="1" applyAlignment="1" applyProtection="1">
      <alignment horizontal="justify" vertical="top" wrapText="1"/>
      <protection locked="0"/>
    </xf>
    <xf numFmtId="0" fontId="15" fillId="0" borderId="0" xfId="0" applyFont="1" applyBorder="1" applyAlignment="1" applyProtection="1">
      <alignment horizontal="justify" vertical="top"/>
      <protection locked="0"/>
    </xf>
    <xf numFmtId="0" fontId="0" fillId="0" borderId="0" xfId="0" applyAlignment="1" applyProtection="1">
      <alignment horizontal="justify" vertical="top"/>
      <protection locked="0"/>
    </xf>
    <xf numFmtId="0" fontId="63" fillId="0" borderId="0" xfId="0" applyFont="1" applyAlignment="1" applyProtection="1">
      <alignment vertical="top" wrapText="1"/>
      <protection locked="0"/>
    </xf>
    <xf numFmtId="0" fontId="0" fillId="0" borderId="0" xfId="0" applyAlignment="1" applyProtection="1">
      <alignment vertical="top" wrapText="1"/>
      <protection locked="0"/>
    </xf>
    <xf numFmtId="0" fontId="15" fillId="0" borderId="10" xfId="0" applyFont="1" applyBorder="1" applyAlignment="1" applyProtection="1">
      <alignment horizontal="justify" vertical="top"/>
      <protection locked="0"/>
    </xf>
    <xf numFmtId="0" fontId="45" fillId="0" borderId="0" xfId="0" applyFont="1" applyFill="1" applyBorder="1" applyAlignment="1" applyProtection="1">
      <alignment horizontal="center" vertical="center" wrapText="1"/>
      <protection locked="0"/>
    </xf>
    <xf numFmtId="0" fontId="55" fillId="0" borderId="0" xfId="0" applyFont="1" applyFill="1" applyBorder="1" applyAlignment="1" applyProtection="1">
      <alignment vertical="center"/>
      <protection locked="0"/>
    </xf>
    <xf numFmtId="0" fontId="63" fillId="0" borderId="0" xfId="0" applyFont="1" applyAlignment="1" applyProtection="1">
      <alignment vertical="center"/>
      <protection locked="0"/>
    </xf>
    <xf numFmtId="0" fontId="15" fillId="0" borderId="0" xfId="0" applyFont="1" applyAlignment="1" applyProtection="1">
      <alignment vertical="top" wrapText="1"/>
      <protection locked="0"/>
    </xf>
    <xf numFmtId="0" fontId="55" fillId="7" borderId="0" xfId="0" applyFont="1" applyFill="1" applyBorder="1" applyAlignment="1" applyProtection="1">
      <alignment vertical="center" shrinkToFit="1"/>
      <protection locked="0"/>
    </xf>
    <xf numFmtId="0" fontId="62" fillId="7"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protection locked="0"/>
    </xf>
    <xf numFmtId="178" fontId="16" fillId="0" borderId="0" xfId="0" applyNumberFormat="1" applyFont="1" applyFill="1" applyBorder="1" applyAlignment="1" applyProtection="1">
      <alignment horizontal="right" vertical="center"/>
      <protection locked="0"/>
    </xf>
    <xf numFmtId="0" fontId="22" fillId="0" borderId="34" xfId="0" applyFont="1" applyBorder="1" applyAlignment="1">
      <alignment horizontal="left" vertical="center" wrapText="1"/>
    </xf>
    <xf numFmtId="0" fontId="22" fillId="0" borderId="13" xfId="0" applyFont="1" applyBorder="1" applyAlignment="1">
      <alignment horizontal="left" vertical="center" wrapText="1"/>
    </xf>
    <xf numFmtId="0" fontId="22" fillId="0" borderId="35" xfId="0" applyFont="1" applyBorder="1" applyAlignment="1">
      <alignment horizontal="left" vertical="center" wrapText="1"/>
    </xf>
    <xf numFmtId="0" fontId="22" fillId="0" borderId="36" xfId="0" applyFont="1" applyBorder="1" applyAlignment="1">
      <alignment horizontal="left" vertical="center" wrapText="1"/>
    </xf>
    <xf numFmtId="0" fontId="22" fillId="0" borderId="0" xfId="0" applyFont="1" applyAlignment="1">
      <alignment horizontal="left" vertical="center" wrapText="1"/>
    </xf>
    <xf numFmtId="0" fontId="22" fillId="0" borderId="37" xfId="0" applyFont="1" applyBorder="1" applyAlignment="1">
      <alignment horizontal="left" vertical="center" wrapText="1"/>
    </xf>
    <xf numFmtId="0" fontId="22" fillId="0" borderId="38" xfId="0" applyFont="1" applyBorder="1" applyAlignment="1">
      <alignment horizontal="left" vertical="center" wrapText="1"/>
    </xf>
    <xf numFmtId="0" fontId="22" fillId="0" borderId="31" xfId="0" applyFont="1" applyFill="1" applyBorder="1" applyAlignment="1">
      <alignment horizontal="left" vertical="center" wrapText="1"/>
    </xf>
    <xf numFmtId="0" fontId="22" fillId="0" borderId="41" xfId="0" applyFont="1" applyFill="1" applyBorder="1" applyAlignment="1">
      <alignment horizontal="left" vertical="center" wrapText="1"/>
    </xf>
    <xf numFmtId="0" fontId="20" fillId="8" borderId="38" xfId="0" applyFont="1" applyFill="1" applyBorder="1" applyAlignment="1">
      <alignment horizontal="left" vertical="center" wrapText="1"/>
    </xf>
    <xf numFmtId="0" fontId="20" fillId="8" borderId="12" xfId="0" applyFont="1" applyFill="1" applyBorder="1" applyAlignment="1">
      <alignment horizontal="left" vertical="center" wrapText="1"/>
    </xf>
    <xf numFmtId="0" fontId="20" fillId="8" borderId="39" xfId="0" applyFont="1" applyFill="1" applyBorder="1" applyAlignment="1">
      <alignment horizontal="left" vertical="center" wrapText="1"/>
    </xf>
    <xf numFmtId="0" fontId="20" fillId="0" borderId="38" xfId="0" applyFont="1" applyBorder="1" applyAlignment="1" applyProtection="1">
      <alignment horizontal="left" vertical="center" wrapText="1"/>
    </xf>
    <xf numFmtId="0" fontId="20" fillId="0" borderId="12" xfId="0" applyFont="1" applyBorder="1" applyAlignment="1" applyProtection="1">
      <alignment horizontal="left" vertical="center" wrapText="1"/>
    </xf>
    <xf numFmtId="0" fontId="20" fillId="0" borderId="39" xfId="0" applyFont="1" applyBorder="1" applyAlignment="1" applyProtection="1">
      <alignment horizontal="left" vertical="center" wrapText="1"/>
    </xf>
    <xf numFmtId="0" fontId="15" fillId="0" borderId="34" xfId="0" applyFont="1" applyBorder="1" applyAlignment="1">
      <alignment horizontal="left" vertical="center" wrapText="1"/>
    </xf>
    <xf numFmtId="0" fontId="15" fillId="0" borderId="13" xfId="0" applyFont="1" applyBorder="1" applyAlignment="1">
      <alignment horizontal="left" vertical="center" wrapText="1"/>
    </xf>
    <xf numFmtId="0" fontId="15" fillId="0" borderId="38" xfId="0" applyFont="1" applyBorder="1" applyAlignment="1">
      <alignment horizontal="left" vertical="center" wrapText="1"/>
    </xf>
    <xf numFmtId="0" fontId="15" fillId="0" borderId="12" xfId="0" applyFont="1" applyBorder="1" applyAlignment="1">
      <alignment horizontal="left" vertical="center" wrapText="1"/>
    </xf>
    <xf numFmtId="0" fontId="15" fillId="0" borderId="34"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left" vertical="center" wrapText="1"/>
      <protection locked="0"/>
    </xf>
    <xf numFmtId="0" fontId="15" fillId="0" borderId="35" xfId="0" applyFont="1" applyFill="1" applyBorder="1" applyAlignment="1" applyProtection="1">
      <alignment horizontal="left" vertical="center" wrapText="1"/>
      <protection locked="0"/>
    </xf>
    <xf numFmtId="0" fontId="15" fillId="0" borderId="38" xfId="0" applyFont="1" applyFill="1" applyBorder="1" applyAlignment="1" applyProtection="1">
      <alignment horizontal="left" vertical="center" wrapText="1"/>
      <protection locked="0"/>
    </xf>
    <xf numFmtId="0" fontId="15" fillId="0" borderId="12" xfId="0" applyFont="1" applyFill="1" applyBorder="1" applyAlignment="1" applyProtection="1">
      <alignment horizontal="left" vertical="center" wrapText="1"/>
      <protection locked="0"/>
    </xf>
    <xf numFmtId="0" fontId="15" fillId="0" borderId="39" xfId="0" applyFont="1" applyFill="1" applyBorder="1" applyAlignment="1" applyProtection="1">
      <alignment horizontal="left" vertical="center" wrapText="1"/>
      <protection locked="0"/>
    </xf>
    <xf numFmtId="0" fontId="22" fillId="4" borderId="5" xfId="0" applyFont="1" applyFill="1" applyBorder="1" applyAlignment="1">
      <alignment horizontal="distributed" vertical="center" wrapText="1"/>
    </xf>
    <xf numFmtId="0" fontId="22" fillId="4" borderId="6" xfId="0" applyFont="1" applyFill="1" applyBorder="1" applyAlignment="1">
      <alignment horizontal="distributed" vertical="center" wrapText="1"/>
    </xf>
    <xf numFmtId="0" fontId="22" fillId="4" borderId="7" xfId="0" applyFont="1" applyFill="1" applyBorder="1" applyAlignment="1">
      <alignment horizontal="distributed" vertical="center" wrapText="1"/>
    </xf>
    <xf numFmtId="0" fontId="22" fillId="4" borderId="8" xfId="0" applyFont="1" applyFill="1" applyBorder="1" applyAlignment="1">
      <alignment horizontal="distributed" vertical="center" wrapText="1"/>
    </xf>
    <xf numFmtId="0" fontId="22" fillId="4" borderId="0" xfId="0" applyFont="1" applyFill="1" applyBorder="1" applyAlignment="1">
      <alignment horizontal="distributed" vertical="center" wrapText="1"/>
    </xf>
    <xf numFmtId="0" fontId="22" fillId="4" borderId="9" xfId="0" applyFont="1" applyFill="1" applyBorder="1" applyAlignment="1">
      <alignment horizontal="distributed" vertical="center" wrapText="1"/>
    </xf>
    <xf numFmtId="0" fontId="0" fillId="0" borderId="8" xfId="0" applyBorder="1" applyAlignment="1">
      <alignment horizontal="distributed" vertical="center" wrapText="1"/>
    </xf>
    <xf numFmtId="0" fontId="0" fillId="0" borderId="0" xfId="0" applyBorder="1" applyAlignment="1">
      <alignment horizontal="distributed" vertical="center" wrapText="1"/>
    </xf>
    <xf numFmtId="0" fontId="0" fillId="0" borderId="9" xfId="0" applyBorder="1" applyAlignment="1">
      <alignment horizontal="distributed" vertical="center" wrapText="1"/>
    </xf>
    <xf numFmtId="0" fontId="0" fillId="0" borderId="11" xfId="0" applyBorder="1" applyAlignment="1">
      <alignment horizontal="distributed" vertical="center" wrapText="1"/>
    </xf>
    <xf numFmtId="0" fontId="0" fillId="0" borderId="10" xfId="0" applyBorder="1" applyAlignment="1">
      <alignment horizontal="distributed" vertical="center" wrapText="1"/>
    </xf>
    <xf numFmtId="0" fontId="0" fillId="0" borderId="14" xfId="0" applyBorder="1" applyAlignment="1">
      <alignment horizontal="distributed" vertical="center" wrapText="1"/>
    </xf>
    <xf numFmtId="0" fontId="22" fillId="0" borderId="5" xfId="0" applyFont="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22" fillId="0" borderId="8" xfId="0" applyFont="1"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8" xfId="0" applyBorder="1" applyAlignment="1">
      <alignment vertical="top" wrapText="1"/>
    </xf>
    <xf numFmtId="0" fontId="0" fillId="0" borderId="11" xfId="0" applyBorder="1" applyAlignment="1">
      <alignment vertical="top" wrapText="1"/>
    </xf>
    <xf numFmtId="0" fontId="0" fillId="0" borderId="10" xfId="0" applyBorder="1" applyAlignment="1">
      <alignment vertical="top" wrapText="1"/>
    </xf>
    <xf numFmtId="0" fontId="0" fillId="0" borderId="14" xfId="0" applyBorder="1" applyAlignment="1">
      <alignment vertical="top" wrapText="1"/>
    </xf>
    <xf numFmtId="0" fontId="22" fillId="0" borderId="5" xfId="0" applyFont="1" applyFill="1" applyBorder="1" applyAlignment="1">
      <alignment horizontal="distributed" vertical="center" wrapText="1"/>
    </xf>
    <xf numFmtId="0" fontId="22" fillId="0" borderId="6" xfId="0" applyFont="1" applyFill="1" applyBorder="1" applyAlignment="1">
      <alignment horizontal="distributed" vertical="center" wrapText="1"/>
    </xf>
    <xf numFmtId="0" fontId="22" fillId="0" borderId="7" xfId="0" applyFont="1" applyFill="1" applyBorder="1" applyAlignment="1">
      <alignment horizontal="distributed" vertical="center" wrapText="1"/>
    </xf>
    <xf numFmtId="0" fontId="22" fillId="0" borderId="8" xfId="0" applyFont="1" applyFill="1" applyBorder="1" applyAlignment="1">
      <alignment horizontal="distributed" vertical="center" wrapText="1"/>
    </xf>
    <xf numFmtId="0" fontId="22" fillId="0" borderId="0" xfId="0" applyFont="1" applyFill="1" applyBorder="1" applyAlignment="1">
      <alignment horizontal="distributed" vertical="center" wrapText="1"/>
    </xf>
    <xf numFmtId="0" fontId="22" fillId="0" borderId="9" xfId="0" applyFont="1" applyFill="1" applyBorder="1" applyAlignment="1">
      <alignment horizontal="distributed" vertical="center" wrapText="1"/>
    </xf>
    <xf numFmtId="0" fontId="0" fillId="0" borderId="8" xfId="0" applyFill="1" applyBorder="1" applyAlignment="1">
      <alignment horizontal="distributed" vertical="center" wrapText="1"/>
    </xf>
    <xf numFmtId="0" fontId="0" fillId="0" borderId="0" xfId="0" applyFill="1" applyBorder="1" applyAlignment="1">
      <alignment horizontal="distributed" vertical="center" wrapText="1"/>
    </xf>
    <xf numFmtId="0" fontId="0" fillId="0" borderId="9" xfId="0" applyFill="1" applyBorder="1" applyAlignment="1">
      <alignment horizontal="distributed" vertical="center" wrapText="1"/>
    </xf>
    <xf numFmtId="0" fontId="0" fillId="0" borderId="11" xfId="0" applyFill="1" applyBorder="1" applyAlignment="1">
      <alignment horizontal="distributed" vertical="center" wrapText="1"/>
    </xf>
    <xf numFmtId="0" fontId="0" fillId="0" borderId="10" xfId="0" applyFill="1" applyBorder="1" applyAlignment="1">
      <alignment horizontal="distributed" vertical="center" wrapText="1"/>
    </xf>
    <xf numFmtId="0" fontId="0" fillId="0" borderId="14" xfId="0" applyFill="1" applyBorder="1" applyAlignment="1">
      <alignment horizontal="distributed" vertical="center" wrapText="1"/>
    </xf>
    <xf numFmtId="0" fontId="23" fillId="0" borderId="0" xfId="3" applyFont="1" applyAlignment="1">
      <alignment horizontal="left" vertical="center"/>
    </xf>
    <xf numFmtId="0" fontId="22" fillId="0" borderId="6" xfId="0" applyFont="1" applyFill="1" applyBorder="1" applyAlignment="1">
      <alignment horizontal="justify" vertical="center" wrapText="1"/>
    </xf>
    <xf numFmtId="0" fontId="22" fillId="0" borderId="10" xfId="0" applyFont="1" applyFill="1" applyBorder="1" applyAlignment="1">
      <alignment horizontal="justify" vertical="center" wrapText="1"/>
    </xf>
    <xf numFmtId="0" fontId="22" fillId="0" borderId="6" xfId="0" applyFont="1" applyFill="1" applyBorder="1" applyAlignment="1">
      <alignment horizontal="left" vertical="center"/>
    </xf>
    <xf numFmtId="0" fontId="22" fillId="0" borderId="10" xfId="0" applyFont="1" applyFill="1" applyBorder="1" applyAlignment="1">
      <alignment horizontal="left" vertical="center"/>
    </xf>
    <xf numFmtId="0" fontId="20" fillId="0" borderId="6" xfId="0" applyFont="1" applyFill="1" applyBorder="1" applyAlignment="1">
      <alignment horizontal="center" vertical="center"/>
    </xf>
    <xf numFmtId="0" fontId="20" fillId="0" borderId="10" xfId="0" applyFont="1" applyFill="1" applyBorder="1" applyAlignment="1">
      <alignment horizontal="center" vertical="center"/>
    </xf>
    <xf numFmtId="0" fontId="20" fillId="9" borderId="6" xfId="0" applyFont="1" applyFill="1" applyBorder="1" applyAlignment="1">
      <alignment horizontal="center" vertical="center"/>
    </xf>
    <xf numFmtId="0" fontId="20" fillId="9" borderId="1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6" xfId="0" applyFont="1" applyBorder="1" applyAlignment="1">
      <alignment horizontal="left" vertical="center"/>
    </xf>
    <xf numFmtId="0" fontId="22" fillId="0" borderId="10" xfId="0" applyFont="1" applyBorder="1" applyAlignment="1">
      <alignment horizontal="left" vertical="center"/>
    </xf>
    <xf numFmtId="0" fontId="23" fillId="0" borderId="8" xfId="3" applyFont="1" applyBorder="1" applyAlignment="1">
      <alignment horizontal="center" vertical="center"/>
    </xf>
    <xf numFmtId="0" fontId="22" fillId="0" borderId="11" xfId="0" applyFont="1" applyFill="1" applyBorder="1" applyAlignment="1">
      <alignment horizontal="distributed" vertical="center" wrapText="1"/>
    </xf>
    <xf numFmtId="0" fontId="22" fillId="0" borderId="10" xfId="0" applyFont="1" applyFill="1" applyBorder="1" applyAlignment="1">
      <alignment horizontal="distributed" vertical="center" wrapText="1"/>
    </xf>
    <xf numFmtId="0" fontId="22" fillId="0" borderId="14" xfId="0" applyFont="1" applyFill="1" applyBorder="1" applyAlignment="1">
      <alignment horizontal="distributed" vertical="center" wrapText="1"/>
    </xf>
    <xf numFmtId="0" fontId="27" fillId="0" borderId="5" xfId="0" applyFont="1" applyFill="1" applyBorder="1" applyAlignment="1">
      <alignment vertical="center" wrapText="1"/>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0" xfId="0" applyFont="1" applyFill="1" applyBorder="1" applyAlignment="1">
      <alignment vertical="center" wrapText="1"/>
    </xf>
    <xf numFmtId="0" fontId="27" fillId="0" borderId="9" xfId="0" applyFont="1" applyFill="1" applyBorder="1" applyAlignment="1">
      <alignment vertical="center" wrapText="1"/>
    </xf>
    <xf numFmtId="0" fontId="27" fillId="0" borderId="11" xfId="0" applyFont="1" applyFill="1" applyBorder="1" applyAlignment="1">
      <alignment vertical="center" wrapText="1"/>
    </xf>
    <xf numFmtId="0" fontId="27" fillId="0" borderId="10" xfId="0" applyFont="1" applyFill="1" applyBorder="1" applyAlignment="1">
      <alignment vertical="center" wrapText="1"/>
    </xf>
    <xf numFmtId="0" fontId="27" fillId="0" borderId="14" xfId="0" applyFont="1" applyFill="1" applyBorder="1" applyAlignment="1">
      <alignment vertical="center" wrapText="1"/>
    </xf>
    <xf numFmtId="0" fontId="23" fillId="0" borderId="0" xfId="3" applyFont="1" applyBorder="1" applyAlignment="1">
      <alignment horizontal="center" vertical="center"/>
    </xf>
    <xf numFmtId="0" fontId="21" fillId="0" borderId="0" xfId="3" applyFont="1" applyAlignment="1">
      <alignment horizontal="center" vertical="center"/>
    </xf>
    <xf numFmtId="0" fontId="21" fillId="0" borderId="0" xfId="0" applyFont="1" applyAlignment="1">
      <alignment horizontal="center" vertical="top" wrapText="1"/>
    </xf>
    <xf numFmtId="0" fontId="21" fillId="0" borderId="0" xfId="3" applyFont="1" applyAlignment="1">
      <alignment horizontal="left" vertical="center" wrapText="1"/>
    </xf>
    <xf numFmtId="0" fontId="21" fillId="0" borderId="0" xfId="0" applyFont="1" applyAlignment="1">
      <alignment vertical="top" wrapText="1"/>
    </xf>
    <xf numFmtId="0" fontId="22" fillId="0" borderId="6" xfId="0" applyFont="1" applyBorder="1" applyAlignment="1">
      <alignment vertical="top" wrapText="1"/>
    </xf>
    <xf numFmtId="0" fontId="22" fillId="0" borderId="7" xfId="0" applyFont="1" applyBorder="1" applyAlignment="1">
      <alignment vertical="top" wrapText="1"/>
    </xf>
    <xf numFmtId="0" fontId="22" fillId="0" borderId="11" xfId="0" applyFont="1" applyBorder="1" applyAlignment="1">
      <alignment vertical="top" wrapText="1"/>
    </xf>
    <xf numFmtId="0" fontId="22" fillId="0" borderId="10" xfId="0" applyFont="1" applyBorder="1" applyAlignment="1">
      <alignment vertical="top" wrapText="1"/>
    </xf>
    <xf numFmtId="0" fontId="22" fillId="0" borderId="14" xfId="0" applyFont="1" applyBorder="1" applyAlignment="1">
      <alignment vertical="top" wrapText="1"/>
    </xf>
    <xf numFmtId="0" fontId="22" fillId="4" borderId="0" xfId="0" applyFont="1" applyFill="1" applyAlignment="1">
      <alignment horizontal="distributed" vertical="center" wrapText="1"/>
    </xf>
    <xf numFmtId="0" fontId="0" fillId="0" borderId="0" xfId="0" applyAlignment="1">
      <alignment horizontal="distributed" vertical="center" wrapText="1"/>
    </xf>
    <xf numFmtId="0" fontId="22" fillId="0" borderId="5" xfId="0" applyFont="1" applyBorder="1" applyAlignment="1">
      <alignment horizontal="distributed" vertical="center" wrapText="1"/>
    </xf>
    <xf numFmtId="0" fontId="22" fillId="0" borderId="6" xfId="0" applyFont="1" applyBorder="1" applyAlignment="1">
      <alignment horizontal="distributed" vertical="center" wrapText="1"/>
    </xf>
    <xf numFmtId="0" fontId="22" fillId="0" borderId="7" xfId="0" applyFont="1" applyBorder="1" applyAlignment="1">
      <alignment horizontal="distributed" vertical="center" wrapText="1"/>
    </xf>
    <xf numFmtId="0" fontId="22" fillId="0" borderId="8" xfId="0" applyFont="1" applyBorder="1" applyAlignment="1">
      <alignment horizontal="distributed" vertical="center" wrapText="1"/>
    </xf>
    <xf numFmtId="0" fontId="22" fillId="0" borderId="0" xfId="0" applyFont="1" applyAlignment="1">
      <alignment horizontal="distributed" vertical="center" wrapText="1"/>
    </xf>
    <xf numFmtId="0" fontId="22" fillId="0" borderId="9" xfId="0" applyFont="1" applyBorder="1" applyAlignment="1">
      <alignment horizontal="distributed" vertical="center" wrapText="1"/>
    </xf>
    <xf numFmtId="0" fontId="22" fillId="0" borderId="18" xfId="0" applyFont="1" applyBorder="1" applyAlignment="1">
      <alignment horizontal="distributed" vertical="center" wrapText="1"/>
    </xf>
    <xf numFmtId="0" fontId="22" fillId="0" borderId="1" xfId="0" applyFont="1" applyBorder="1" applyAlignment="1">
      <alignment horizontal="distributed" vertical="center" wrapText="1"/>
    </xf>
    <xf numFmtId="0" fontId="22" fillId="9" borderId="6" xfId="0" applyFont="1" applyFill="1" applyBorder="1" applyAlignment="1">
      <alignment horizontal="center" vertical="center"/>
    </xf>
    <xf numFmtId="0" fontId="22" fillId="9" borderId="10" xfId="0" applyFont="1" applyFill="1" applyBorder="1" applyAlignment="1">
      <alignment horizontal="center" vertical="center"/>
    </xf>
    <xf numFmtId="0" fontId="20"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32" fillId="0" borderId="0" xfId="0" applyFont="1" applyAlignment="1">
      <alignment horizontal="center" vertical="center"/>
    </xf>
    <xf numFmtId="0" fontId="22" fillId="0" borderId="0" xfId="0" applyFont="1" applyBorder="1" applyAlignment="1">
      <alignment vertical="center"/>
    </xf>
    <xf numFmtId="0" fontId="20" fillId="0" borderId="0" xfId="0" applyFont="1" applyBorder="1" applyAlignment="1">
      <alignment vertical="center" wrapText="1"/>
    </xf>
    <xf numFmtId="0" fontId="21" fillId="0" borderId="0" xfId="3" applyFont="1" applyBorder="1" applyAlignment="1">
      <alignment horizontal="left" vertical="center"/>
    </xf>
    <xf numFmtId="0" fontId="22" fillId="0" borderId="0" xfId="0" applyFont="1" applyAlignment="1">
      <alignment vertical="center"/>
    </xf>
    <xf numFmtId="0" fontId="20" fillId="0" borderId="0" xfId="0" applyFont="1" applyAlignment="1">
      <alignment vertical="center"/>
    </xf>
    <xf numFmtId="0" fontId="19" fillId="0" borderId="20" xfId="0" applyFont="1" applyFill="1" applyBorder="1" applyAlignment="1">
      <alignment horizontal="center" vertical="center" textRotation="255" wrapText="1"/>
    </xf>
    <xf numFmtId="0" fontId="19" fillId="0" borderId="22" xfId="0" applyFont="1" applyFill="1" applyBorder="1" applyAlignment="1">
      <alignment horizontal="center" vertical="center" textRotation="255" wrapText="1"/>
    </xf>
    <xf numFmtId="0" fontId="19" fillId="0" borderId="44" xfId="0" applyFont="1" applyFill="1" applyBorder="1" applyAlignment="1">
      <alignment horizontal="center" vertical="center" textRotation="255" wrapText="1"/>
    </xf>
    <xf numFmtId="0" fontId="19" fillId="0" borderId="43" xfId="0" applyFont="1" applyFill="1" applyBorder="1" applyAlignment="1">
      <alignment horizontal="center" vertical="center" textRotation="255" wrapText="1"/>
    </xf>
    <xf numFmtId="0" fontId="19" fillId="0" borderId="23" xfId="0" applyFont="1" applyFill="1" applyBorder="1" applyAlignment="1">
      <alignment horizontal="center" vertical="center" textRotation="255" wrapText="1"/>
    </xf>
    <xf numFmtId="0" fontId="19" fillId="0" borderId="25" xfId="0" applyFont="1" applyFill="1" applyBorder="1" applyAlignment="1">
      <alignment horizontal="center" vertical="center" textRotation="255" wrapText="1"/>
    </xf>
    <xf numFmtId="0" fontId="27" fillId="0" borderId="4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37" xfId="0" applyFont="1" applyFill="1" applyBorder="1" applyAlignment="1">
      <alignment horizontal="left" vertical="center" wrapText="1"/>
    </xf>
    <xf numFmtId="0" fontId="27" fillId="0" borderId="42"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7" fillId="0" borderId="25" xfId="0" applyFont="1" applyFill="1" applyBorder="1" applyAlignment="1">
      <alignment horizontal="left" vertical="center" wrapText="1"/>
    </xf>
    <xf numFmtId="0" fontId="36" fillId="0" borderId="8" xfId="3" applyFont="1" applyFill="1" applyBorder="1" applyAlignment="1">
      <alignment horizontal="center" vertical="center"/>
    </xf>
    <xf numFmtId="0" fontId="22" fillId="0" borderId="20" xfId="0" applyFont="1" applyFill="1" applyBorder="1" applyAlignment="1">
      <alignment horizontal="center" vertical="center" textRotation="255" wrapText="1"/>
    </xf>
    <xf numFmtId="0" fontId="22" fillId="0" borderId="22" xfId="0" applyFont="1" applyFill="1" applyBorder="1" applyAlignment="1">
      <alignment horizontal="center" vertical="center" textRotation="255" wrapText="1"/>
    </xf>
    <xf numFmtId="0" fontId="22" fillId="0" borderId="44" xfId="0" applyFont="1" applyFill="1" applyBorder="1" applyAlignment="1">
      <alignment horizontal="center" vertical="center" textRotation="255" wrapText="1"/>
    </xf>
    <xf numFmtId="0" fontId="22" fillId="0" borderId="43" xfId="0" applyFont="1" applyFill="1" applyBorder="1" applyAlignment="1">
      <alignment horizontal="center" vertical="center" textRotation="255" wrapText="1"/>
    </xf>
    <xf numFmtId="0" fontId="22" fillId="0" borderId="23" xfId="0" applyFont="1" applyFill="1" applyBorder="1" applyAlignment="1">
      <alignment horizontal="center" vertical="center" textRotation="255" wrapText="1"/>
    </xf>
    <xf numFmtId="0" fontId="22" fillId="0" borderId="25" xfId="0" applyFont="1" applyFill="1" applyBorder="1" applyAlignment="1">
      <alignment horizontal="center" vertical="center" textRotation="255"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5" borderId="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36" fillId="0" borderId="0" xfId="3" applyFont="1" applyBorder="1" applyAlignment="1">
      <alignment horizontal="left" vertical="center" wrapText="1"/>
    </xf>
    <xf numFmtId="0" fontId="22" fillId="0" borderId="18" xfId="0" applyFont="1" applyFill="1" applyBorder="1" applyAlignment="1">
      <alignment horizontal="distributed" vertical="center" wrapText="1"/>
    </xf>
    <xf numFmtId="0" fontId="22" fillId="0" borderId="1" xfId="0" applyFont="1" applyFill="1" applyBorder="1" applyAlignment="1">
      <alignment horizontal="distributed" vertical="center" wrapText="1"/>
    </xf>
    <xf numFmtId="0" fontId="22" fillId="0" borderId="1" xfId="0" applyFont="1" applyFill="1" applyBorder="1" applyAlignment="1">
      <alignment horizontal="distributed" vertical="center"/>
    </xf>
    <xf numFmtId="0" fontId="20" fillId="0" borderId="1" xfId="0" applyFont="1" applyFill="1" applyBorder="1" applyAlignment="1">
      <alignment horizontal="left" vertical="center" wrapText="1" indent="1"/>
    </xf>
    <xf numFmtId="0" fontId="22" fillId="0" borderId="26" xfId="0" applyFont="1" applyFill="1" applyBorder="1" applyAlignment="1">
      <alignment horizontal="center" vertical="center" textRotation="255" wrapText="1"/>
    </xf>
    <xf numFmtId="0" fontId="22" fillId="0" borderId="3" xfId="0" applyFont="1" applyFill="1" applyBorder="1" applyAlignment="1">
      <alignment horizontal="center" vertical="center" textRotation="255" wrapText="1"/>
    </xf>
    <xf numFmtId="0" fontId="22" fillId="0" borderId="2" xfId="0" applyFont="1" applyFill="1" applyBorder="1" applyAlignment="1">
      <alignment horizontal="center" vertical="center" textRotation="255" wrapText="1"/>
    </xf>
    <xf numFmtId="0" fontId="55" fillId="0" borderId="6" xfId="0" applyNumberFormat="1" applyFont="1" applyFill="1" applyBorder="1" applyAlignment="1">
      <alignment horizontal="right" vertical="center" wrapText="1"/>
    </xf>
    <xf numFmtId="0" fontId="15" fillId="0" borderId="10" xfId="0" applyNumberFormat="1" applyFont="1" applyFill="1" applyBorder="1" applyAlignment="1">
      <alignment horizontal="right" vertical="center" wrapText="1"/>
    </xf>
    <xf numFmtId="38" fontId="18" fillId="0" borderId="5" xfId="1" applyFont="1" applyFill="1" applyBorder="1" applyAlignment="1">
      <alignment horizontal="right" vertical="center" wrapText="1"/>
    </xf>
    <xf numFmtId="38" fontId="18" fillId="0" borderId="6" xfId="1" applyFont="1" applyFill="1" applyBorder="1" applyAlignment="1">
      <alignment horizontal="right" vertical="center" wrapText="1"/>
    </xf>
    <xf numFmtId="38" fontId="18" fillId="0" borderId="11" xfId="1" applyFont="1" applyFill="1" applyBorder="1" applyAlignment="1">
      <alignment horizontal="right" vertical="center" wrapText="1"/>
    </xf>
    <xf numFmtId="38" fontId="18" fillId="0" borderId="10" xfId="1" applyFont="1" applyFill="1" applyBorder="1" applyAlignment="1">
      <alignment horizontal="right" vertical="center" wrapText="1"/>
    </xf>
    <xf numFmtId="180" fontId="55" fillId="0" borderId="6" xfId="0" applyNumberFormat="1" applyFont="1" applyFill="1" applyBorder="1" applyAlignment="1">
      <alignment horizontal="left" vertical="center" wrapText="1" indent="1"/>
    </xf>
    <xf numFmtId="180" fontId="15" fillId="0" borderId="7" xfId="0" applyNumberFormat="1" applyFont="1" applyFill="1" applyBorder="1" applyAlignment="1">
      <alignment horizontal="left" vertical="center" wrapText="1" indent="1"/>
    </xf>
    <xf numFmtId="180" fontId="15" fillId="0" borderId="10" xfId="0" applyNumberFormat="1" applyFont="1" applyFill="1" applyBorder="1" applyAlignment="1">
      <alignment horizontal="left" vertical="center" wrapText="1" indent="1"/>
    </xf>
    <xf numFmtId="180" fontId="15" fillId="0" borderId="14" xfId="0" applyNumberFormat="1" applyFont="1" applyFill="1" applyBorder="1" applyAlignment="1">
      <alignment horizontal="left" vertical="center" wrapText="1" indent="1"/>
    </xf>
    <xf numFmtId="0" fontId="27" fillId="0" borderId="5"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2" fillId="0" borderId="0" xfId="0" applyFont="1" applyBorder="1" applyAlignment="1">
      <alignment horizontal="distributed" vertical="center" wrapText="1"/>
    </xf>
    <xf numFmtId="0" fontId="22" fillId="0" borderId="11" xfId="0" applyFont="1" applyBorder="1" applyAlignment="1">
      <alignment horizontal="distributed" vertical="center" wrapText="1"/>
    </xf>
    <xf numFmtId="0" fontId="22" fillId="0" borderId="10" xfId="0" applyFont="1" applyBorder="1" applyAlignment="1">
      <alignment horizontal="distributed" vertical="center" wrapText="1"/>
    </xf>
    <xf numFmtId="0" fontId="22" fillId="0" borderId="14" xfId="0" applyFont="1" applyBorder="1" applyAlignment="1">
      <alignment horizontal="distributed" vertical="center" wrapText="1"/>
    </xf>
    <xf numFmtId="0" fontId="27" fillId="6" borderId="5" xfId="0" applyFont="1" applyFill="1" applyBorder="1" applyAlignment="1">
      <alignment vertical="center" wrapText="1"/>
    </xf>
    <xf numFmtId="0" fontId="27" fillId="6" borderId="6" xfId="0" applyFont="1" applyFill="1" applyBorder="1" applyAlignment="1">
      <alignment vertical="center" wrapText="1"/>
    </xf>
    <xf numFmtId="0" fontId="27" fillId="6" borderId="7" xfId="0" applyFont="1" applyFill="1" applyBorder="1" applyAlignment="1">
      <alignment vertical="center" wrapText="1"/>
    </xf>
    <xf numFmtId="0" fontId="27" fillId="6" borderId="8" xfId="0" applyFont="1" applyFill="1" applyBorder="1" applyAlignment="1">
      <alignment vertical="center" wrapText="1"/>
    </xf>
    <xf numFmtId="0" fontId="27" fillId="6" borderId="0" xfId="0" applyFont="1" applyFill="1" applyBorder="1" applyAlignment="1">
      <alignment vertical="center" wrapText="1"/>
    </xf>
    <xf numFmtId="0" fontId="27" fillId="6" borderId="9" xfId="0" applyFont="1" applyFill="1" applyBorder="1" applyAlignment="1">
      <alignment vertical="center" wrapText="1"/>
    </xf>
    <xf numFmtId="0" fontId="27" fillId="6" borderId="11" xfId="0" applyFont="1" applyFill="1" applyBorder="1" applyAlignment="1">
      <alignment vertical="center" wrapText="1"/>
    </xf>
    <xf numFmtId="0" fontId="27" fillId="6" borderId="10" xfId="0" applyFont="1" applyFill="1" applyBorder="1" applyAlignment="1">
      <alignment vertical="center" wrapText="1"/>
    </xf>
    <xf numFmtId="0" fontId="27" fillId="6" borderId="14" xfId="0" applyFont="1" applyFill="1" applyBorder="1" applyAlignment="1">
      <alignment vertical="center" wrapText="1"/>
    </xf>
    <xf numFmtId="0" fontId="22" fillId="4" borderId="11" xfId="0" applyFont="1" applyFill="1" applyBorder="1" applyAlignment="1">
      <alignment horizontal="distributed" vertical="center" wrapText="1"/>
    </xf>
    <xf numFmtId="0" fontId="22" fillId="4" borderId="10" xfId="0" applyFont="1" applyFill="1" applyBorder="1" applyAlignment="1">
      <alignment horizontal="distributed" vertical="center" wrapText="1"/>
    </xf>
    <xf numFmtId="0" fontId="22" fillId="4" borderId="14" xfId="0" applyFont="1" applyFill="1" applyBorder="1" applyAlignment="1">
      <alignment horizontal="distributed" vertical="center" wrapText="1"/>
    </xf>
    <xf numFmtId="0" fontId="22" fillId="0" borderId="26" xfId="0" applyFont="1" applyBorder="1" applyAlignment="1">
      <alignment horizontal="center" vertical="center" textRotation="255" wrapText="1"/>
    </xf>
    <xf numFmtId="0" fontId="22" fillId="0" borderId="3" xfId="0" applyFont="1" applyBorder="1" applyAlignment="1">
      <alignment horizontal="center" vertical="center" textRotation="255" wrapText="1"/>
    </xf>
    <xf numFmtId="0" fontId="22" fillId="0" borderId="2" xfId="0" applyFont="1" applyBorder="1" applyAlignment="1">
      <alignment horizontal="center" vertical="center" textRotation="255" wrapText="1"/>
    </xf>
    <xf numFmtId="0" fontId="27" fillId="6" borderId="5" xfId="0" applyFont="1" applyFill="1" applyBorder="1" applyAlignment="1">
      <alignment horizontal="left" vertical="center" wrapText="1"/>
    </xf>
    <xf numFmtId="0" fontId="27" fillId="6" borderId="6" xfId="0" applyFont="1" applyFill="1" applyBorder="1" applyAlignment="1">
      <alignment horizontal="left" vertical="center" wrapText="1"/>
    </xf>
    <xf numFmtId="0" fontId="27" fillId="6" borderId="7" xfId="0" applyFont="1" applyFill="1" applyBorder="1" applyAlignment="1">
      <alignment horizontal="left" vertical="center" wrapText="1"/>
    </xf>
    <xf numFmtId="0" fontId="27" fillId="6" borderId="8" xfId="0" applyFont="1" applyFill="1" applyBorder="1" applyAlignment="1">
      <alignment horizontal="left" vertical="center" wrapText="1"/>
    </xf>
    <xf numFmtId="0" fontId="27" fillId="6" borderId="0" xfId="0" applyFont="1" applyFill="1" applyBorder="1" applyAlignment="1">
      <alignment horizontal="left" vertical="center" wrapText="1"/>
    </xf>
    <xf numFmtId="0" fontId="27" fillId="6" borderId="9" xfId="0" applyFont="1" applyFill="1" applyBorder="1" applyAlignment="1">
      <alignment horizontal="left" vertical="center" wrapText="1"/>
    </xf>
    <xf numFmtId="0" fontId="27" fillId="6" borderId="11" xfId="0" applyFont="1" applyFill="1" applyBorder="1" applyAlignment="1">
      <alignment horizontal="left" vertical="center" wrapText="1"/>
    </xf>
    <xf numFmtId="0" fontId="27" fillId="6" borderId="10" xfId="0" applyFont="1" applyFill="1" applyBorder="1" applyAlignment="1">
      <alignment horizontal="left" vertical="center" wrapText="1"/>
    </xf>
    <xf numFmtId="0" fontId="27" fillId="6" borderId="14" xfId="0" applyFont="1" applyFill="1" applyBorder="1" applyAlignment="1">
      <alignment horizontal="left" vertical="center" wrapText="1"/>
    </xf>
    <xf numFmtId="0" fontId="22" fillId="0" borderId="6" xfId="0" applyFont="1" applyBorder="1" applyAlignment="1">
      <alignment horizontal="center" vertical="center"/>
    </xf>
    <xf numFmtId="0" fontId="22" fillId="0" borderId="10" xfId="0" applyFont="1" applyBorder="1" applyAlignment="1">
      <alignment horizontal="center" vertical="center"/>
    </xf>
    <xf numFmtId="38" fontId="18" fillId="6" borderId="5" xfId="1" applyFont="1" applyFill="1" applyBorder="1" applyAlignment="1">
      <alignment horizontal="right" vertical="center" wrapText="1"/>
    </xf>
    <xf numFmtId="38" fontId="18" fillId="6" borderId="6" xfId="1" applyFont="1" applyFill="1" applyBorder="1" applyAlignment="1">
      <alignment horizontal="right" vertical="center" wrapText="1"/>
    </xf>
    <xf numFmtId="38" fontId="18" fillId="6" borderId="11" xfId="1" applyFont="1" applyFill="1" applyBorder="1" applyAlignment="1">
      <alignment horizontal="right" vertical="center" wrapText="1"/>
    </xf>
    <xf numFmtId="38" fontId="18" fillId="6" borderId="10" xfId="1" applyFont="1" applyFill="1" applyBorder="1" applyAlignment="1">
      <alignment horizontal="right" vertical="center" wrapText="1"/>
    </xf>
    <xf numFmtId="0" fontId="22" fillId="0" borderId="6" xfId="0" applyFont="1" applyBorder="1" applyAlignment="1">
      <alignment horizontal="justify" vertical="center" wrapText="1"/>
    </xf>
    <xf numFmtId="0" fontId="22" fillId="0" borderId="10" xfId="0" applyFont="1" applyBorder="1" applyAlignment="1">
      <alignment horizontal="justify" vertical="center" wrapText="1"/>
    </xf>
    <xf numFmtId="0" fontId="55" fillId="0" borderId="6" xfId="0" applyNumberFormat="1" applyFont="1" applyBorder="1" applyAlignment="1">
      <alignment horizontal="right" vertical="center" wrapText="1"/>
    </xf>
    <xf numFmtId="0" fontId="55" fillId="0" borderId="10" xfId="0" applyNumberFormat="1" applyFont="1" applyBorder="1" applyAlignment="1">
      <alignment horizontal="right" vertical="center" wrapText="1"/>
    </xf>
    <xf numFmtId="180" fontId="55" fillId="0" borderId="6" xfId="0" applyNumberFormat="1" applyFont="1" applyBorder="1" applyAlignment="1">
      <alignment horizontal="left" vertical="center" wrapText="1" indent="1"/>
    </xf>
    <xf numFmtId="180" fontId="55" fillId="0" borderId="7" xfId="0" applyNumberFormat="1" applyFont="1" applyBorder="1" applyAlignment="1">
      <alignment horizontal="left" vertical="center" wrapText="1" indent="1"/>
    </xf>
    <xf numFmtId="180" fontId="55" fillId="0" borderId="10" xfId="0" applyNumberFormat="1" applyFont="1" applyBorder="1" applyAlignment="1">
      <alignment horizontal="left" vertical="center" wrapText="1" indent="1"/>
    </xf>
    <xf numFmtId="180" fontId="55" fillId="0" borderId="14" xfId="0" applyNumberFormat="1" applyFont="1" applyBorder="1" applyAlignment="1">
      <alignment horizontal="left" vertical="center" wrapText="1" indent="1"/>
    </xf>
    <xf numFmtId="0" fontId="20" fillId="6" borderId="1" xfId="0" applyFont="1" applyFill="1" applyBorder="1" applyAlignment="1">
      <alignment horizontal="left" vertical="center" wrapText="1" indent="1"/>
    </xf>
    <xf numFmtId="0" fontId="22" fillId="0" borderId="1" xfId="0" applyFont="1" applyBorder="1" applyAlignment="1">
      <alignment horizontal="distributed" vertical="center"/>
    </xf>
    <xf numFmtId="0" fontId="20" fillId="6" borderId="1" xfId="0" applyFont="1" applyFill="1" applyBorder="1" applyAlignment="1">
      <alignment horizontal="center" vertical="center"/>
    </xf>
    <xf numFmtId="0" fontId="15" fillId="0" borderId="0" xfId="0" applyFont="1" applyAlignment="1">
      <alignment horizontal="justify" vertical="top" wrapText="1"/>
    </xf>
    <xf numFmtId="0" fontId="15" fillId="0" borderId="0" xfId="0" applyFont="1" applyBorder="1" applyAlignment="1">
      <alignment horizontal="justify" vertical="top" wrapText="1"/>
    </xf>
    <xf numFmtId="0" fontId="22" fillId="0" borderId="0" xfId="0" applyFont="1" applyBorder="1" applyAlignment="1">
      <alignment vertical="top" wrapText="1"/>
    </xf>
    <xf numFmtId="0" fontId="22" fillId="0" borderId="9" xfId="0" applyFont="1" applyBorder="1" applyAlignment="1">
      <alignment vertical="top" wrapText="1"/>
    </xf>
    <xf numFmtId="0" fontId="10" fillId="0" borderId="0" xfId="0" applyFont="1" applyAlignment="1">
      <alignment vertical="center"/>
    </xf>
    <xf numFmtId="0" fontId="0" fillId="0" borderId="6" xfId="0" applyBorder="1" applyAlignment="1">
      <alignment horizontal="distributed" vertical="center" wrapText="1"/>
    </xf>
    <xf numFmtId="0" fontId="0" fillId="0" borderId="7" xfId="0" applyBorder="1" applyAlignment="1">
      <alignment horizontal="distributed" vertical="center" wrapText="1"/>
    </xf>
    <xf numFmtId="0" fontId="39" fillId="0" borderId="6" xfId="0" applyFont="1" applyBorder="1" applyAlignment="1">
      <alignment horizontal="right" vertical="center" wrapText="1"/>
    </xf>
    <xf numFmtId="0" fontId="39" fillId="0" borderId="10" xfId="0" applyFont="1" applyBorder="1" applyAlignment="1">
      <alignment horizontal="right" vertical="center" wrapText="1"/>
    </xf>
    <xf numFmtId="0" fontId="39" fillId="0" borderId="6" xfId="0" applyFont="1" applyBorder="1" applyAlignment="1">
      <alignment vertical="center" wrapText="1"/>
    </xf>
    <xf numFmtId="0" fontId="39" fillId="0" borderId="7" xfId="0" applyFont="1" applyBorder="1" applyAlignment="1">
      <alignment vertical="center" wrapText="1"/>
    </xf>
    <xf numFmtId="0" fontId="39" fillId="0" borderId="10" xfId="0" applyFont="1" applyBorder="1" applyAlignment="1">
      <alignment vertical="center" wrapText="1"/>
    </xf>
    <xf numFmtId="0" fontId="39" fillId="0" borderId="14" xfId="0" applyFont="1" applyBorder="1" applyAlignment="1">
      <alignment vertical="center" wrapText="1"/>
    </xf>
    <xf numFmtId="0" fontId="53" fillId="0" borderId="5" xfId="0" applyFont="1" applyFill="1" applyBorder="1" applyAlignment="1">
      <alignment horizontal="left" vertical="center" wrapText="1"/>
    </xf>
    <xf numFmtId="0" fontId="53" fillId="0" borderId="6" xfId="0" applyFont="1" applyFill="1" applyBorder="1" applyAlignment="1">
      <alignment horizontal="left" vertical="center" wrapText="1"/>
    </xf>
    <xf numFmtId="0" fontId="53" fillId="0" borderId="11"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20" fillId="6" borderId="5" xfId="0" applyFont="1" applyFill="1" applyBorder="1" applyAlignment="1">
      <alignment horizontal="left" vertical="center" wrapText="1" indent="1"/>
    </xf>
    <xf numFmtId="0" fontId="20" fillId="6" borderId="6" xfId="0" applyFont="1" applyFill="1" applyBorder="1" applyAlignment="1">
      <alignment horizontal="left" vertical="center" wrapText="1" indent="1"/>
    </xf>
    <xf numFmtId="0" fontId="20" fillId="6" borderId="7" xfId="0" applyFont="1" applyFill="1" applyBorder="1" applyAlignment="1">
      <alignment horizontal="left" vertical="center" wrapText="1" indent="1"/>
    </xf>
    <xf numFmtId="0" fontId="20" fillId="6" borderId="11" xfId="0" applyFont="1" applyFill="1" applyBorder="1" applyAlignment="1">
      <alignment horizontal="left" vertical="center" wrapText="1" indent="1"/>
    </xf>
    <xf numFmtId="0" fontId="20" fillId="6" borderId="10" xfId="0" applyFont="1" applyFill="1" applyBorder="1" applyAlignment="1">
      <alignment horizontal="left" vertical="center" wrapText="1" indent="1"/>
    </xf>
    <xf numFmtId="0" fontId="20" fillId="6" borderId="14" xfId="0" applyFont="1" applyFill="1" applyBorder="1" applyAlignment="1">
      <alignment horizontal="left" vertical="center" wrapText="1" indent="1"/>
    </xf>
    <xf numFmtId="0" fontId="36" fillId="0" borderId="0" xfId="3" applyFont="1" applyBorder="1" applyAlignment="1">
      <alignment vertical="center" wrapText="1"/>
    </xf>
    <xf numFmtId="0" fontId="22" fillId="0" borderId="1" xfId="0" applyFont="1" applyFill="1" applyBorder="1" applyAlignment="1">
      <alignment vertical="center"/>
    </xf>
    <xf numFmtId="0" fontId="20" fillId="0" borderId="5" xfId="0" applyFont="1" applyFill="1" applyBorder="1" applyAlignment="1">
      <alignment horizontal="left" vertical="center" wrapText="1" indent="1"/>
    </xf>
    <xf numFmtId="0" fontId="20" fillId="0" borderId="6" xfId="0" applyFont="1" applyFill="1" applyBorder="1" applyAlignment="1">
      <alignment horizontal="left" vertical="center" wrapText="1" indent="1"/>
    </xf>
    <xf numFmtId="0" fontId="20" fillId="0" borderId="11" xfId="0" applyFont="1" applyFill="1" applyBorder="1" applyAlignment="1">
      <alignment horizontal="left" vertical="center" wrapText="1" indent="1"/>
    </xf>
    <xf numFmtId="0" fontId="20" fillId="0" borderId="10" xfId="0" applyFont="1" applyFill="1" applyBorder="1" applyAlignment="1">
      <alignment horizontal="left" vertical="center" wrapText="1" indent="1"/>
    </xf>
    <xf numFmtId="0" fontId="22" fillId="0" borderId="1" xfId="0" applyFont="1" applyFill="1" applyBorder="1" applyAlignment="1">
      <alignment vertical="center" wrapText="1"/>
    </xf>
    <xf numFmtId="0" fontId="39" fillId="0" borderId="6" xfId="0" applyFont="1" applyFill="1" applyBorder="1" applyAlignment="1">
      <alignment horizontal="right" vertical="center" wrapText="1"/>
    </xf>
    <xf numFmtId="0" fontId="39" fillId="0" borderId="10" xfId="0" applyFont="1" applyFill="1" applyBorder="1" applyAlignment="1">
      <alignment horizontal="right" vertical="center" wrapText="1"/>
    </xf>
    <xf numFmtId="0" fontId="39" fillId="0" borderId="6" xfId="0" applyFont="1" applyFill="1" applyBorder="1" applyAlignment="1">
      <alignment vertical="center" wrapText="1"/>
    </xf>
    <xf numFmtId="0" fontId="39" fillId="0" borderId="7" xfId="0" applyFont="1" applyFill="1" applyBorder="1" applyAlignment="1">
      <alignment vertical="center" wrapText="1"/>
    </xf>
    <xf numFmtId="0" fontId="39" fillId="0" borderId="10" xfId="0" applyFont="1" applyFill="1" applyBorder="1" applyAlignment="1">
      <alignment vertical="center" wrapText="1"/>
    </xf>
    <xf numFmtId="0" fontId="39" fillId="0" borderId="14" xfId="0" applyFont="1" applyFill="1" applyBorder="1" applyAlignment="1">
      <alignment vertical="center" wrapText="1"/>
    </xf>
    <xf numFmtId="0" fontId="15" fillId="0" borderId="6" xfId="0" applyNumberFormat="1" applyFont="1" applyFill="1" applyBorder="1" applyAlignment="1">
      <alignment horizontal="right" vertical="center" wrapText="1"/>
    </xf>
    <xf numFmtId="180" fontId="15" fillId="0" borderId="6" xfId="0" applyNumberFormat="1" applyFont="1" applyFill="1" applyBorder="1" applyAlignment="1">
      <alignment horizontal="left" vertical="center" wrapText="1" indent="1"/>
    </xf>
    <xf numFmtId="180" fontId="15" fillId="0" borderId="6" xfId="0" applyNumberFormat="1" applyFont="1" applyBorder="1" applyAlignment="1">
      <alignment horizontal="left" vertical="center" wrapText="1" indent="1"/>
    </xf>
    <xf numFmtId="180" fontId="15" fillId="0" borderId="7" xfId="0" applyNumberFormat="1" applyFont="1" applyBorder="1" applyAlignment="1">
      <alignment horizontal="left" vertical="center" wrapText="1" indent="1"/>
    </xf>
    <xf numFmtId="180" fontId="15" fillId="0" borderId="10" xfId="0" applyNumberFormat="1" applyFont="1" applyBorder="1" applyAlignment="1">
      <alignment horizontal="left" vertical="center" wrapText="1" indent="1"/>
    </xf>
    <xf numFmtId="180" fontId="15" fillId="0" borderId="14" xfId="0" applyNumberFormat="1" applyFont="1" applyBorder="1" applyAlignment="1">
      <alignment horizontal="left" vertical="center" wrapText="1" indent="1"/>
    </xf>
    <xf numFmtId="0" fontId="15" fillId="0" borderId="6" xfId="0" applyNumberFormat="1" applyFont="1" applyBorder="1" applyAlignment="1">
      <alignment horizontal="right" vertical="center" wrapText="1"/>
    </xf>
    <xf numFmtId="0" fontId="15" fillId="0" borderId="10" xfId="0" applyNumberFormat="1" applyFont="1" applyBorder="1" applyAlignment="1">
      <alignment horizontal="right" vertical="center" wrapText="1"/>
    </xf>
    <xf numFmtId="0" fontId="19" fillId="0" borderId="6" xfId="3" applyFont="1" applyBorder="1" applyAlignment="1">
      <alignment horizontal="right" vertical="center" wrapText="1"/>
    </xf>
    <xf numFmtId="0" fontId="19" fillId="0" borderId="10" xfId="3" applyFont="1" applyBorder="1" applyAlignment="1">
      <alignment horizontal="right" vertical="center" wrapText="1"/>
    </xf>
    <xf numFmtId="0" fontId="39" fillId="0" borderId="6" xfId="3" applyFont="1" applyBorder="1" applyAlignment="1">
      <alignment horizontal="left" vertical="center" wrapText="1"/>
    </xf>
    <xf numFmtId="0" fontId="39" fillId="0" borderId="7" xfId="3" applyFont="1" applyBorder="1" applyAlignment="1">
      <alignment horizontal="left" vertical="center" wrapText="1"/>
    </xf>
    <xf numFmtId="0" fontId="39" fillId="0" borderId="10" xfId="3" applyFont="1" applyBorder="1" applyAlignment="1">
      <alignment horizontal="left" vertical="center" wrapText="1"/>
    </xf>
    <xf numFmtId="0" fontId="39" fillId="0" borderId="14" xfId="3" applyFont="1" applyBorder="1" applyAlignment="1">
      <alignment horizontal="left" vertical="center" wrapText="1"/>
    </xf>
    <xf numFmtId="0" fontId="20" fillId="0" borderId="5" xfId="0" applyFont="1" applyFill="1" applyBorder="1" applyAlignment="1">
      <alignment vertical="center" wrapText="1"/>
    </xf>
    <xf numFmtId="0" fontId="20" fillId="0" borderId="6" xfId="0" applyFont="1" applyFill="1" applyBorder="1" applyAlignment="1">
      <alignment vertical="center" wrapText="1"/>
    </xf>
    <xf numFmtId="0" fontId="20" fillId="0" borderId="7" xfId="0" applyFont="1" applyFill="1" applyBorder="1" applyAlignment="1">
      <alignment vertical="center" wrapText="1"/>
    </xf>
    <xf numFmtId="0" fontId="20" fillId="0" borderId="11" xfId="0" applyFont="1" applyFill="1" applyBorder="1" applyAlignment="1">
      <alignment vertical="center" wrapText="1"/>
    </xf>
    <xf numFmtId="0" fontId="20" fillId="0" borderId="10" xfId="0" applyFont="1" applyFill="1" applyBorder="1" applyAlignment="1">
      <alignment vertical="center" wrapText="1"/>
    </xf>
    <xf numFmtId="0" fontId="20" fillId="0" borderId="14" xfId="0" applyFont="1" applyFill="1" applyBorder="1" applyAlignment="1">
      <alignment vertical="center" wrapText="1"/>
    </xf>
    <xf numFmtId="0" fontId="0" fillId="0" borderId="3" xfId="0" applyFill="1" applyBorder="1">
      <alignment vertical="center"/>
    </xf>
    <xf numFmtId="0" fontId="0" fillId="0" borderId="2" xfId="0" applyFill="1" applyBorder="1">
      <alignment vertical="center"/>
    </xf>
    <xf numFmtId="0" fontId="27" fillId="6" borderId="6" xfId="0" applyFont="1" applyFill="1" applyBorder="1" applyAlignment="1">
      <alignment horizontal="left" vertical="center" wrapText="1" indent="1"/>
    </xf>
    <xf numFmtId="0" fontId="27" fillId="6" borderId="7" xfId="0" applyFont="1" applyFill="1" applyBorder="1" applyAlignment="1">
      <alignment horizontal="left" vertical="center" wrapText="1" indent="1"/>
    </xf>
    <xf numFmtId="0" fontId="27" fillId="6" borderId="10" xfId="0" applyFont="1" applyFill="1" applyBorder="1" applyAlignment="1">
      <alignment horizontal="left" vertical="center" wrapText="1" indent="1"/>
    </xf>
    <xf numFmtId="0" fontId="27" fillId="6" borderId="14" xfId="0" applyFont="1" applyFill="1" applyBorder="1" applyAlignment="1">
      <alignment horizontal="left" vertical="center" wrapText="1" inden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39" fillId="0" borderId="6" xfId="0" applyFont="1" applyBorder="1" applyAlignment="1">
      <alignment horizontal="right" vertical="center"/>
    </xf>
    <xf numFmtId="0" fontId="39" fillId="0" borderId="10" xfId="0" applyFont="1" applyBorder="1" applyAlignment="1">
      <alignment horizontal="right" vertical="center"/>
    </xf>
    <xf numFmtId="0" fontId="39" fillId="0" borderId="6" xfId="0" applyFont="1" applyBorder="1">
      <alignment vertical="center"/>
    </xf>
    <xf numFmtId="0" fontId="39" fillId="0" borderId="7" xfId="0" applyFont="1" applyBorder="1">
      <alignment vertical="center"/>
    </xf>
    <xf numFmtId="0" fontId="39" fillId="0" borderId="10" xfId="0" applyFont="1" applyBorder="1">
      <alignment vertical="center"/>
    </xf>
    <xf numFmtId="0" fontId="39" fillId="0" borderId="14" xfId="0" applyFont="1" applyBorder="1">
      <alignment vertical="center"/>
    </xf>
    <xf numFmtId="0" fontId="0" fillId="4" borderId="3" xfId="0" applyFill="1" applyBorder="1">
      <alignment vertical="center"/>
    </xf>
    <xf numFmtId="0" fontId="0" fillId="4" borderId="2" xfId="0" applyFill="1" applyBorder="1">
      <alignment vertical="center"/>
    </xf>
    <xf numFmtId="0" fontId="22" fillId="0" borderId="4" xfId="0" applyFont="1" applyFill="1" applyBorder="1" applyAlignment="1">
      <alignment horizontal="distributed" vertical="center" wrapText="1"/>
    </xf>
    <xf numFmtId="0" fontId="22" fillId="0" borderId="15" xfId="0" applyFont="1" applyFill="1" applyBorder="1" applyAlignment="1">
      <alignment horizontal="distributed" vertical="center" wrapText="1"/>
    </xf>
    <xf numFmtId="0" fontId="22" fillId="0" borderId="15" xfId="0" applyFont="1" applyFill="1" applyBorder="1" applyAlignment="1">
      <alignment horizontal="center" vertical="center"/>
    </xf>
    <xf numFmtId="0" fontId="20" fillId="0" borderId="15" xfId="0" applyFont="1" applyFill="1" applyBorder="1" applyAlignment="1">
      <alignment horizontal="center" vertical="center"/>
    </xf>
    <xf numFmtId="0" fontId="22" fillId="0" borderId="4" xfId="0" applyFont="1" applyBorder="1" applyAlignment="1">
      <alignment horizontal="distributed" vertical="center" wrapText="1"/>
    </xf>
    <xf numFmtId="0" fontId="22" fillId="0" borderId="15" xfId="0" applyFont="1" applyBorder="1" applyAlignment="1">
      <alignment horizontal="distributed" vertical="center" wrapText="1"/>
    </xf>
    <xf numFmtId="0" fontId="22" fillId="0" borderId="15" xfId="0" applyFont="1" applyBorder="1" applyAlignment="1">
      <alignment horizontal="center" vertical="center"/>
    </xf>
    <xf numFmtId="0" fontId="20" fillId="6" borderId="15" xfId="0" applyFont="1" applyFill="1" applyBorder="1" applyAlignment="1">
      <alignment horizontal="center" vertical="center"/>
    </xf>
    <xf numFmtId="0" fontId="39" fillId="0" borderId="6" xfId="0" applyFont="1" applyFill="1" applyBorder="1" applyAlignment="1">
      <alignment horizontal="right" vertical="center"/>
    </xf>
    <xf numFmtId="0" fontId="39" fillId="0" borderId="10" xfId="0" applyFont="1" applyFill="1" applyBorder="1" applyAlignment="1">
      <alignment horizontal="right" vertical="center"/>
    </xf>
    <xf numFmtId="0" fontId="39" fillId="0" borderId="6" xfId="0" applyFont="1" applyFill="1" applyBorder="1">
      <alignment vertical="center"/>
    </xf>
    <xf numFmtId="0" fontId="39" fillId="0" borderId="7" xfId="0" applyFont="1" applyFill="1" applyBorder="1">
      <alignment vertical="center"/>
    </xf>
    <xf numFmtId="0" fontId="39" fillId="0" borderId="10" xfId="0" applyFont="1" applyFill="1" applyBorder="1">
      <alignment vertical="center"/>
    </xf>
    <xf numFmtId="0" fontId="39" fillId="0" borderId="14" xfId="0" applyFont="1" applyFill="1" applyBorder="1">
      <alignment vertical="center"/>
    </xf>
    <xf numFmtId="38" fontId="20" fillId="0" borderId="4" xfId="1" applyFont="1" applyFill="1" applyBorder="1" applyAlignment="1">
      <alignment vertical="center" wrapText="1"/>
    </xf>
    <xf numFmtId="0" fontId="0" fillId="0" borderId="15" xfId="0" applyBorder="1" applyAlignment="1">
      <alignment vertical="center"/>
    </xf>
    <xf numFmtId="0" fontId="20" fillId="0" borderId="4" xfId="0" applyFont="1" applyFill="1" applyBorder="1" applyAlignment="1">
      <alignment vertical="center" wrapText="1"/>
    </xf>
    <xf numFmtId="0" fontId="20" fillId="0" borderId="15" xfId="0" applyFont="1" applyFill="1" applyBorder="1" applyAlignment="1">
      <alignment vertical="center" wrapText="1"/>
    </xf>
    <xf numFmtId="0" fontId="20" fillId="0" borderId="18" xfId="0" applyFont="1" applyFill="1" applyBorder="1" applyAlignment="1">
      <alignment vertical="center" wrapText="1"/>
    </xf>
    <xf numFmtId="0" fontId="20" fillId="0" borderId="19" xfId="0" applyFont="1" applyFill="1" applyBorder="1" applyAlignment="1">
      <alignment horizontal="left" vertical="center" wrapText="1" indent="1"/>
    </xf>
    <xf numFmtId="0" fontId="20" fillId="0" borderId="16" xfId="0" applyFont="1" applyFill="1" applyBorder="1" applyAlignment="1">
      <alignment horizontal="left" vertical="center" wrapText="1" indent="1"/>
    </xf>
    <xf numFmtId="0" fontId="20" fillId="0" borderId="17" xfId="0" applyFont="1" applyFill="1" applyBorder="1" applyAlignment="1">
      <alignment horizontal="left" vertical="center" wrapText="1" indent="1"/>
    </xf>
    <xf numFmtId="0" fontId="22" fillId="0" borderId="8"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6" xfId="0" applyFont="1" applyFill="1" applyBorder="1" applyAlignment="1">
      <alignment vertical="center"/>
    </xf>
    <xf numFmtId="0" fontId="22" fillId="0" borderId="0" xfId="0" applyFont="1" applyFill="1" applyBorder="1" applyAlignment="1">
      <alignment vertical="center"/>
    </xf>
    <xf numFmtId="0" fontId="22" fillId="9" borderId="6" xfId="0" applyFont="1" applyFill="1" applyBorder="1" applyAlignment="1">
      <alignment vertical="center"/>
    </xf>
    <xf numFmtId="0" fontId="22" fillId="9" borderId="0" xfId="0" applyFont="1" applyFill="1" applyBorder="1" applyAlignment="1">
      <alignment vertical="center"/>
    </xf>
    <xf numFmtId="0" fontId="20" fillId="9" borderId="0" xfId="0" applyFont="1" applyFill="1" applyBorder="1" applyAlignment="1">
      <alignment horizontal="center" vertical="center"/>
    </xf>
    <xf numFmtId="0" fontId="22" fillId="0" borderId="6" xfId="0" applyFont="1" applyBorder="1" applyAlignment="1">
      <alignment vertical="center"/>
    </xf>
    <xf numFmtId="0" fontId="20" fillId="9" borderId="6" xfId="0" applyFont="1" applyFill="1" applyBorder="1" applyAlignment="1">
      <alignment horizontal="center" vertical="center" wrapText="1"/>
    </xf>
    <xf numFmtId="0" fontId="20" fillId="9" borderId="0" xfId="0" applyFont="1" applyFill="1" applyBorder="1" applyAlignment="1">
      <alignment horizontal="center" vertical="center" wrapText="1"/>
    </xf>
    <xf numFmtId="38" fontId="22" fillId="0" borderId="19" xfId="1" applyFont="1" applyFill="1" applyBorder="1" applyAlignment="1">
      <alignment horizontal="distributed" vertical="center" wrapText="1"/>
    </xf>
    <xf numFmtId="38" fontId="22" fillId="0" borderId="16" xfId="1" applyFont="1" applyFill="1" applyBorder="1" applyAlignment="1">
      <alignment horizontal="distributed" vertical="center" wrapText="1"/>
    </xf>
    <xf numFmtId="38" fontId="22" fillId="0" borderId="17" xfId="1" applyFont="1" applyFill="1" applyBorder="1" applyAlignment="1">
      <alignment horizontal="distributed" vertical="center" wrapText="1"/>
    </xf>
    <xf numFmtId="0" fontId="20" fillId="6" borderId="19" xfId="0" applyFont="1" applyFill="1" applyBorder="1" applyAlignment="1">
      <alignment horizontal="left" vertical="center" wrapText="1" indent="1"/>
    </xf>
    <xf numFmtId="0" fontId="20" fillId="6" borderId="16" xfId="0" applyFont="1" applyFill="1" applyBorder="1" applyAlignment="1">
      <alignment horizontal="left" vertical="center" wrapText="1" indent="1"/>
    </xf>
    <xf numFmtId="0" fontId="20" fillId="6" borderId="17" xfId="0" applyFont="1" applyFill="1" applyBorder="1" applyAlignment="1">
      <alignment horizontal="left" vertical="center" wrapText="1" indent="1"/>
    </xf>
    <xf numFmtId="0" fontId="0" fillId="0" borderId="5" xfId="0" applyBorder="1">
      <alignment vertical="center"/>
    </xf>
    <xf numFmtId="0" fontId="0" fillId="0" borderId="8" xfId="0" applyBorder="1">
      <alignment vertical="center"/>
    </xf>
    <xf numFmtId="0" fontId="22" fillId="9" borderId="16" xfId="0" applyFont="1" applyFill="1" applyBorder="1" applyAlignment="1">
      <alignment vertical="center"/>
    </xf>
    <xf numFmtId="0" fontId="20" fillId="9" borderId="16" xfId="0" applyFont="1" applyFill="1" applyBorder="1" applyAlignment="1">
      <alignment horizontal="center" vertical="center"/>
    </xf>
    <xf numFmtId="0" fontId="20" fillId="9" borderId="16" xfId="0" applyFont="1" applyFill="1" applyBorder="1" applyAlignment="1">
      <alignment horizontal="center" vertical="center" wrapText="1"/>
    </xf>
    <xf numFmtId="0" fontId="22" fillId="0" borderId="7" xfId="0" applyFont="1" applyFill="1" applyBorder="1" applyAlignment="1">
      <alignment horizontal="justify" vertical="center" wrapText="1"/>
    </xf>
    <xf numFmtId="0" fontId="22" fillId="0" borderId="9" xfId="0" applyFont="1" applyFill="1" applyBorder="1" applyAlignment="1">
      <alignment horizontal="justify" vertical="center" wrapText="1"/>
    </xf>
    <xf numFmtId="38" fontId="22" fillId="0" borderId="45" xfId="1" applyFont="1" applyFill="1" applyBorder="1" applyAlignment="1">
      <alignment horizontal="distributed" vertical="center" wrapText="1"/>
    </xf>
    <xf numFmtId="38" fontId="22" fillId="0" borderId="13" xfId="1" applyFont="1" applyFill="1" applyBorder="1" applyAlignment="1">
      <alignment horizontal="distributed" vertical="center" wrapText="1"/>
    </xf>
    <xf numFmtId="38" fontId="22" fillId="0" borderId="46" xfId="1" applyFont="1" applyFill="1" applyBorder="1" applyAlignment="1">
      <alignment horizontal="distributed" vertical="center" wrapText="1"/>
    </xf>
    <xf numFmtId="38" fontId="22" fillId="0" borderId="11" xfId="1" applyFont="1" applyFill="1" applyBorder="1" applyAlignment="1">
      <alignment horizontal="distributed" vertical="center" wrapText="1"/>
    </xf>
    <xf numFmtId="38" fontId="22" fillId="0" borderId="10" xfId="1" applyFont="1" applyFill="1" applyBorder="1" applyAlignment="1">
      <alignment horizontal="distributed" vertical="center" wrapText="1"/>
    </xf>
    <xf numFmtId="38" fontId="22" fillId="0" borderId="14" xfId="1" applyFont="1" applyFill="1" applyBorder="1" applyAlignment="1">
      <alignment horizontal="distributed" vertical="center" wrapText="1"/>
    </xf>
    <xf numFmtId="0" fontId="20" fillId="6" borderId="30" xfId="0" applyFont="1" applyFill="1" applyBorder="1" applyAlignment="1">
      <alignment horizontal="left" vertical="center" indent="1"/>
    </xf>
    <xf numFmtId="0" fontId="20" fillId="6" borderId="31" xfId="0" applyFont="1" applyFill="1" applyBorder="1" applyAlignment="1">
      <alignment horizontal="left" vertical="center" indent="1"/>
    </xf>
    <xf numFmtId="0" fontId="20" fillId="6" borderId="32" xfId="0" applyFont="1" applyFill="1" applyBorder="1" applyAlignment="1">
      <alignment horizontal="left" vertical="center" indent="1"/>
    </xf>
    <xf numFmtId="0" fontId="20" fillId="6" borderId="27" xfId="0" applyFont="1" applyFill="1" applyBorder="1" applyAlignment="1">
      <alignment horizontal="left" vertical="center" indent="1"/>
    </xf>
    <xf numFmtId="0" fontId="20" fillId="6" borderId="28" xfId="0" applyFont="1" applyFill="1" applyBorder="1" applyAlignment="1">
      <alignment horizontal="left" vertical="center" indent="1"/>
    </xf>
    <xf numFmtId="0" fontId="20" fillId="6" borderId="29" xfId="0" applyFont="1" applyFill="1" applyBorder="1" applyAlignment="1">
      <alignment horizontal="left" vertical="center" indent="1"/>
    </xf>
    <xf numFmtId="0" fontId="20" fillId="0" borderId="30" xfId="0" applyFont="1" applyFill="1" applyBorder="1" applyAlignment="1">
      <alignment horizontal="left" vertical="center" indent="1"/>
    </xf>
    <xf numFmtId="0" fontId="20" fillId="0" borderId="31" xfId="0" applyFont="1" applyFill="1" applyBorder="1" applyAlignment="1">
      <alignment horizontal="left" vertical="center" indent="1"/>
    </xf>
    <xf numFmtId="0" fontId="20" fillId="0" borderId="32" xfId="0" applyFont="1" applyFill="1" applyBorder="1" applyAlignment="1">
      <alignment horizontal="left" vertical="center" indent="1"/>
    </xf>
    <xf numFmtId="0" fontId="20" fillId="0" borderId="27" xfId="0" applyFont="1" applyFill="1" applyBorder="1" applyAlignment="1">
      <alignment horizontal="left" vertical="center" indent="1"/>
    </xf>
    <xf numFmtId="0" fontId="20" fillId="0" borderId="28" xfId="0" applyFont="1" applyFill="1" applyBorder="1" applyAlignment="1">
      <alignment horizontal="left" vertical="center" indent="1"/>
    </xf>
    <xf numFmtId="0" fontId="20" fillId="0" borderId="29" xfId="0" applyFont="1" applyFill="1" applyBorder="1" applyAlignment="1">
      <alignment horizontal="left" vertical="center" indent="1"/>
    </xf>
    <xf numFmtId="0" fontId="22" fillId="0" borderId="10" xfId="0" applyFont="1" applyBorder="1" applyAlignment="1">
      <alignment vertical="center"/>
    </xf>
    <xf numFmtId="0" fontId="22" fillId="0" borderId="10" xfId="0" applyFont="1" applyFill="1" applyBorder="1" applyAlignment="1">
      <alignment vertical="center"/>
    </xf>
    <xf numFmtId="0" fontId="20" fillId="0" borderId="0" xfId="0" applyFont="1" applyFill="1" applyBorder="1" applyAlignment="1">
      <alignment horizontal="center" vertical="center"/>
    </xf>
    <xf numFmtId="0" fontId="22" fillId="0" borderId="0" xfId="0" applyFont="1" applyFill="1" applyBorder="1" applyAlignment="1">
      <alignment horizontal="justify" vertical="center" wrapText="1"/>
    </xf>
    <xf numFmtId="0" fontId="22" fillId="0" borderId="0" xfId="0" applyFont="1" applyBorder="1" applyAlignment="1">
      <alignment horizontal="justify" vertical="center" wrapText="1"/>
    </xf>
    <xf numFmtId="0" fontId="22" fillId="0" borderId="7" xfId="0" applyFont="1" applyBorder="1" applyAlignment="1">
      <alignment horizontal="justify" vertical="center" wrapText="1"/>
    </xf>
    <xf numFmtId="0" fontId="22" fillId="0" borderId="9" xfId="0" applyFont="1" applyBorder="1" applyAlignment="1">
      <alignment horizontal="justify" vertical="center" wrapText="1"/>
    </xf>
    <xf numFmtId="0" fontId="15" fillId="0" borderId="0" xfId="0" applyFont="1" applyFill="1" applyBorder="1" applyAlignment="1">
      <alignment horizontal="left" vertical="top" wrapText="1"/>
    </xf>
    <xf numFmtId="0" fontId="22" fillId="0" borderId="15" xfId="0" applyFont="1" applyFill="1" applyBorder="1" applyAlignment="1">
      <alignment vertical="center"/>
    </xf>
    <xf numFmtId="0" fontId="22" fillId="0" borderId="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8" xfId="0" applyFont="1" applyBorder="1" applyAlignment="1">
      <alignment horizontal="center" vertical="center" wrapText="1"/>
    </xf>
    <xf numFmtId="0" fontId="20" fillId="0" borderId="16" xfId="0" applyFont="1" applyFill="1" applyBorder="1" applyAlignment="1">
      <alignment horizontal="center" vertical="center"/>
    </xf>
    <xf numFmtId="0" fontId="22" fillId="0" borderId="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6" xfId="0" applyFont="1" applyFill="1" applyBorder="1" applyAlignment="1">
      <alignment vertical="center"/>
    </xf>
    <xf numFmtId="0" fontId="20" fillId="6" borderId="4" xfId="0" applyFont="1" applyFill="1" applyBorder="1" applyAlignment="1">
      <alignment horizontal="left" vertical="center" wrapText="1" indent="1"/>
    </xf>
    <xf numFmtId="0" fontId="20" fillId="6" borderId="15" xfId="0" applyFont="1" applyFill="1" applyBorder="1" applyAlignment="1">
      <alignment horizontal="left" vertical="center" wrapText="1" indent="1"/>
    </xf>
    <xf numFmtId="0" fontId="20" fillId="6" borderId="18" xfId="0" applyFont="1" applyFill="1" applyBorder="1" applyAlignment="1">
      <alignment horizontal="left" vertical="center" wrapText="1" indent="1"/>
    </xf>
    <xf numFmtId="0" fontId="22" fillId="9" borderId="15" xfId="0" applyFont="1" applyFill="1" applyBorder="1" applyAlignment="1">
      <alignment vertical="center"/>
    </xf>
    <xf numFmtId="0" fontId="20" fillId="0" borderId="4" xfId="0" applyFont="1" applyFill="1" applyBorder="1" applyAlignment="1">
      <alignment horizontal="left" vertical="center" wrapText="1" indent="1"/>
    </xf>
    <xf numFmtId="0" fontId="20" fillId="0" borderId="15" xfId="0" applyFont="1" applyFill="1" applyBorder="1" applyAlignment="1">
      <alignment horizontal="left" vertical="center" wrapText="1" indent="1"/>
    </xf>
    <xf numFmtId="0" fontId="20" fillId="0" borderId="18" xfId="0" applyFont="1" applyFill="1" applyBorder="1" applyAlignment="1">
      <alignment horizontal="left" vertical="center" wrapText="1" indent="1"/>
    </xf>
    <xf numFmtId="0" fontId="15" fillId="0" borderId="0" xfId="0" applyFont="1" applyBorder="1" applyAlignment="1">
      <alignment horizontal="left" vertical="top" wrapText="1"/>
    </xf>
    <xf numFmtId="0" fontId="20" fillId="0" borderId="15" xfId="0" applyFont="1" applyFill="1" applyBorder="1" applyAlignment="1">
      <alignment horizontal="center" vertical="center" wrapText="1"/>
    </xf>
    <xf numFmtId="0" fontId="22" fillId="0" borderId="15" xfId="0" applyFont="1" applyBorder="1" applyAlignment="1">
      <alignment horizontal="justify" vertical="center" wrapText="1"/>
    </xf>
    <xf numFmtId="0" fontId="22" fillId="0" borderId="18" xfId="0" applyFont="1" applyBorder="1" applyAlignment="1">
      <alignment horizontal="justify" vertical="center" wrapText="1"/>
    </xf>
    <xf numFmtId="0" fontId="20" fillId="9" borderId="15" xfId="0" applyFont="1" applyFill="1" applyBorder="1" applyAlignment="1">
      <alignment horizontal="center" vertical="center"/>
    </xf>
    <xf numFmtId="0" fontId="20" fillId="9" borderId="15" xfId="0" applyFont="1" applyFill="1" applyBorder="1" applyAlignment="1">
      <alignment horizontal="center" vertical="center" wrapText="1"/>
    </xf>
    <xf numFmtId="0" fontId="15" fillId="0" borderId="0" xfId="0" applyFont="1" applyFill="1" applyAlignment="1">
      <alignment horizontal="justify" vertical="top" wrapText="1"/>
    </xf>
    <xf numFmtId="0" fontId="22" fillId="0" borderId="15" xfId="0" applyFont="1" applyFill="1" applyBorder="1" applyAlignment="1">
      <alignment horizontal="justify" vertical="center" wrapText="1"/>
    </xf>
    <xf numFmtId="0" fontId="22" fillId="0" borderId="18" xfId="0" applyFont="1" applyFill="1" applyBorder="1" applyAlignment="1">
      <alignment horizontal="justify" vertical="center" wrapText="1"/>
    </xf>
    <xf numFmtId="0" fontId="15" fillId="0" borderId="0" xfId="0" applyFont="1" applyFill="1" applyBorder="1" applyAlignment="1">
      <alignment horizontal="justify" vertical="top" wrapText="1"/>
    </xf>
    <xf numFmtId="0" fontId="2" fillId="0" borderId="6" xfId="0" applyFont="1" applyFill="1" applyBorder="1" applyAlignment="1">
      <alignment horizontal="center" vertical="center"/>
    </xf>
    <xf numFmtId="0" fontId="14" fillId="0" borderId="0" xfId="0" applyFont="1" applyBorder="1" applyAlignment="1" applyProtection="1">
      <alignment horizontal="justify" vertical="center"/>
      <protection locked="0"/>
    </xf>
    <xf numFmtId="0" fontId="19" fillId="0" borderId="0" xfId="0" applyFont="1" applyFill="1" applyBorder="1">
      <alignment vertical="center"/>
    </xf>
    <xf numFmtId="0" fontId="19" fillId="0" borderId="0" xfId="0" applyFont="1">
      <alignment vertical="center"/>
    </xf>
  </cellXfs>
  <cellStyles count="5">
    <cellStyle name="桁区切り" xfId="1" builtinId="6"/>
    <cellStyle name="標準" xfId="0" builtinId="0"/>
    <cellStyle name="標準_Sheet2" xfId="2"/>
    <cellStyle name="標準_簡易型Ⅰ審査一覧表 (version 1)" xfId="3"/>
    <cellStyle name="標準_表紙１" xfId="4"/>
  </cellStyles>
  <dxfs count="111">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9"/>
        </patternFill>
      </fill>
    </dxf>
    <dxf>
      <font>
        <condense val="0"/>
        <extend val="0"/>
        <color indexed="9"/>
      </font>
      <fill>
        <patternFill patternType="none">
          <bgColor indexed="65"/>
        </patternFill>
      </fill>
    </dxf>
    <dxf>
      <font>
        <color theme="0"/>
      </font>
      <fill>
        <patternFill>
          <bgColor theme="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numFmt numFmtId="181" formatCode="&quot;元&quot;"/>
    </dxf>
    <dxf>
      <numFmt numFmtId="181" formatCode="&quot;元&quot;"/>
    </dxf>
    <dxf>
      <numFmt numFmtId="182" formatCode="&quot;元&quot;\ "/>
    </dxf>
    <dxf>
      <numFmt numFmtId="181" formatCode="&quot;元&quot;"/>
    </dxf>
    <dxf>
      <numFmt numFmtId="181" formatCode="&quot;元&quot;"/>
    </dxf>
    <dxf>
      <numFmt numFmtId="181" formatCode="&quot;元&quot;"/>
    </dxf>
    <dxf>
      <numFmt numFmtId="181" formatCode="&quot;元&quot;"/>
    </dxf>
    <dxf>
      <numFmt numFmtId="181" formatCode="&quot;元&quot;"/>
    </dxf>
    <dxf>
      <numFmt numFmtId="181" formatCode="&quot;元&quot;"/>
    </dxf>
    <dxf>
      <numFmt numFmtId="181" formatCode="&quot;元&quot;"/>
    </dxf>
    <dxf>
      <font>
        <color theme="0" tint="-0.24994659260841701"/>
      </font>
      <fill>
        <patternFill>
          <bgColor theme="0" tint="-0.24994659260841701"/>
        </patternFill>
      </fill>
    </dxf>
    <dxf>
      <font>
        <condense val="0"/>
        <extend val="0"/>
        <color indexed="22"/>
      </font>
      <fill>
        <patternFill patternType="solid">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22"/>
      </font>
      <fill>
        <patternFill>
          <bgColor indexed="22"/>
        </patternFill>
      </fill>
    </dxf>
    <dxf>
      <font>
        <strike val="0"/>
        <condense val="0"/>
        <extend val="0"/>
        <color indexed="9"/>
      </font>
      <fill>
        <patternFill patternType="none">
          <bgColor indexed="65"/>
        </patternFill>
      </fill>
    </dxf>
    <dxf>
      <border>
        <left style="thin">
          <color indexed="64"/>
        </left>
      </border>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ndense val="0"/>
        <extend val="0"/>
        <color indexed="9"/>
      </font>
      <fill>
        <patternFill patternType="none">
          <bgColor indexed="65"/>
        </patternFill>
      </fill>
      <border>
        <left style="thin">
          <color indexed="9"/>
        </left>
        <right style="thin">
          <color indexed="9"/>
        </right>
        <bottom style="thin">
          <color indexed="9"/>
        </bottom>
      </border>
    </dxf>
    <dxf>
      <font>
        <condense val="0"/>
        <extend val="0"/>
        <color indexed="9"/>
      </font>
      <fill>
        <patternFill patternType="none">
          <bgColor indexed="65"/>
        </patternFill>
      </fill>
      <border>
        <left style="thin">
          <color indexed="9"/>
        </left>
        <right style="thin">
          <color indexed="9"/>
        </right>
        <bottom style="thin">
          <color indexed="9"/>
        </bottom>
      </border>
    </dxf>
    <dxf>
      <font>
        <condense val="0"/>
        <extend val="0"/>
        <color indexed="9"/>
      </font>
      <fill>
        <patternFill patternType="none">
          <bgColor indexed="65"/>
        </patternFill>
      </fill>
      <border>
        <left style="thin">
          <color indexed="9"/>
        </left>
        <right style="thin">
          <color indexed="9"/>
        </right>
        <bottom style="thin">
          <color indexed="9"/>
        </bottom>
      </border>
    </dxf>
    <dxf>
      <font>
        <condense val="0"/>
        <extend val="0"/>
        <color indexed="9"/>
      </font>
      <fill>
        <patternFill patternType="none">
          <bgColor indexed="65"/>
        </patternFill>
      </fill>
      <border>
        <left style="thin">
          <color indexed="9"/>
        </left>
        <right style="thin">
          <color indexed="9"/>
        </right>
        <bottom style="thin">
          <color indexed="9"/>
        </bottom>
      </border>
    </dxf>
    <dxf>
      <font>
        <condense val="0"/>
        <extend val="0"/>
        <color indexed="9"/>
      </font>
      <fill>
        <patternFill patternType="none">
          <bgColor indexed="65"/>
        </patternFill>
      </fill>
      <border>
        <left style="thin">
          <color indexed="9"/>
        </left>
        <right style="thin">
          <color indexed="9"/>
        </right>
        <bottom style="thin">
          <color indexed="9"/>
        </bottom>
      </border>
    </dxf>
    <dxf>
      <font>
        <condense val="0"/>
        <extend val="0"/>
        <color indexed="9"/>
      </font>
      <fill>
        <patternFill patternType="none">
          <bgColor indexed="65"/>
        </patternFill>
      </fill>
      <border>
        <left style="thin">
          <color indexed="9"/>
        </left>
        <right style="thin">
          <color indexed="9"/>
        </right>
        <bottom style="thin">
          <color indexed="9"/>
        </bottom>
      </border>
    </dxf>
    <dxf>
      <font>
        <condense val="0"/>
        <extend val="0"/>
        <color indexed="9"/>
      </font>
      <fill>
        <patternFill patternType="none">
          <bgColor indexed="65"/>
        </patternFill>
      </fill>
      <border>
        <left style="thin">
          <color indexed="9"/>
        </left>
        <right style="thin">
          <color indexed="9"/>
        </right>
        <bottom style="thin">
          <color indexed="9"/>
        </bottom>
      </border>
    </dxf>
    <dxf>
      <font>
        <condense val="0"/>
        <extend val="0"/>
        <color indexed="9"/>
      </font>
      <fill>
        <patternFill patternType="none">
          <bgColor indexed="65"/>
        </patternFill>
      </fill>
      <border>
        <left style="thin">
          <color indexed="9"/>
        </left>
        <right style="thin">
          <color indexed="9"/>
        </right>
        <bottom style="thin">
          <color indexed="9"/>
        </bottom>
      </border>
    </dxf>
    <dxf>
      <font>
        <condense val="0"/>
        <extend val="0"/>
        <color indexed="9"/>
      </font>
      <fill>
        <patternFill patternType="none">
          <bgColor indexed="65"/>
        </patternFill>
      </fill>
      <border>
        <left style="thin">
          <color indexed="9"/>
        </left>
        <right style="thin">
          <color indexed="9"/>
        </right>
        <bottom style="thin">
          <color indexed="9"/>
        </bottom>
      </border>
    </dxf>
    <dxf>
      <font>
        <condense val="0"/>
        <extend val="0"/>
        <color indexed="9"/>
      </font>
      <fill>
        <patternFill patternType="none">
          <bgColor indexed="65"/>
        </patternFill>
      </fill>
      <border>
        <left style="thin">
          <color indexed="9"/>
        </left>
        <right style="thin">
          <color indexed="9"/>
        </right>
        <bottom style="thin">
          <color indexed="9"/>
        </bottom>
      </border>
    </dxf>
    <dxf>
      <font>
        <condense val="0"/>
        <extend val="0"/>
        <color indexed="9"/>
      </font>
      <border>
        <left/>
        <right/>
        <top/>
        <bottom/>
      </border>
    </dxf>
    <dxf>
      <font>
        <strike val="0"/>
        <condense val="0"/>
        <extend val="0"/>
        <color indexed="9"/>
      </font>
      <fill>
        <patternFill patternType="none">
          <bgColor indexed="65"/>
        </patternFill>
      </fill>
    </dxf>
    <dxf>
      <border>
        <left style="thin">
          <color indexed="64"/>
        </left>
      </border>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b/>
        <i val="0"/>
        <condense val="0"/>
        <extend val="0"/>
        <color indexed="10"/>
      </font>
      <fill>
        <patternFill>
          <bgColor indexed="45"/>
        </patternFill>
      </fill>
      <border>
        <left style="thin">
          <color indexed="10"/>
        </left>
        <right style="thin">
          <color indexed="10"/>
        </right>
        <top style="thin">
          <color indexed="10"/>
        </top>
        <bottom style="thin">
          <color indexed="10"/>
        </bottom>
      </border>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theme="0"/>
      </font>
      <fill>
        <patternFill>
          <bgColor theme="0"/>
        </patternFill>
      </fill>
      <border>
        <left/>
        <right/>
        <bottom/>
        <vertical/>
        <horizontal/>
      </border>
    </dxf>
    <dxf>
      <font>
        <color theme="0" tint="-0.24994659260841701"/>
      </font>
      <fill>
        <patternFill>
          <bgColor theme="0" tint="-0.24994659260841701"/>
        </patternFill>
      </fill>
    </dxf>
    <dxf>
      <font>
        <condense val="0"/>
        <extend val="0"/>
        <color indexed="22"/>
      </font>
      <fill>
        <patternFill patternType="solid">
          <bgColor indexed="22"/>
        </patternFill>
      </fill>
    </dxf>
    <dxf>
      <font>
        <color theme="0" tint="-0.24994659260841701"/>
      </font>
      <fill>
        <patternFill>
          <bgColor theme="0" tint="-0.24994659260841701"/>
        </patternFill>
      </fill>
    </dxf>
    <dxf>
      <font>
        <condense val="0"/>
        <extend val="0"/>
        <color indexed="22"/>
      </font>
      <fill>
        <patternFill patternType="solid">
          <bgColor indexed="22"/>
        </patternFill>
      </fill>
    </dxf>
    <dxf>
      <font>
        <color theme="0" tint="-0.24994659260841701"/>
      </font>
      <fill>
        <patternFill>
          <bgColor theme="0" tint="-0.24994659260841701"/>
        </patternFill>
      </fill>
    </dxf>
    <dxf>
      <font>
        <condense val="0"/>
        <extend val="0"/>
        <color indexed="22"/>
      </font>
      <fill>
        <patternFill patternType="solid">
          <bgColor indexed="22"/>
        </patternFill>
      </fill>
    </dxf>
    <dxf>
      <font>
        <condense val="0"/>
        <extend val="0"/>
        <color indexed="22"/>
      </font>
      <fill>
        <patternFill patternType="solid">
          <bgColor indexed="22"/>
        </patternFill>
      </fill>
    </dxf>
    <dxf>
      <font>
        <condense val="0"/>
        <extend val="0"/>
        <color indexed="22"/>
      </font>
      <fill>
        <patternFill patternType="solid">
          <bgColor indexed="22"/>
        </patternFill>
      </fill>
    </dxf>
    <dxf>
      <font>
        <condense val="0"/>
        <extend val="0"/>
        <color indexed="22"/>
      </font>
      <fill>
        <patternFill patternType="solid">
          <bgColor indexed="22"/>
        </patternFill>
      </fill>
    </dxf>
    <dxf>
      <numFmt numFmtId="181" formatCode="&quot;元&quot;"/>
    </dxf>
    <dxf>
      <numFmt numFmtId="181" formatCode="&quot;元&quo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numFmt numFmtId="181" formatCode="&quot;元&quot;"/>
    </dxf>
    <dxf>
      <numFmt numFmtId="181" formatCode="&quot;元&quot;"/>
    </dxf>
    <dxf>
      <numFmt numFmtId="181" formatCode="&quot;元&quot;"/>
    </dxf>
    <dxf>
      <numFmt numFmtId="181" formatCode="&quot;元&quot;"/>
    </dxf>
    <dxf>
      <font>
        <color theme="0"/>
      </font>
      <fill>
        <patternFill>
          <bgColor theme="0"/>
        </patternFill>
      </fill>
    </dxf>
    <dxf>
      <numFmt numFmtId="181" formatCode="&quot;元&quot;"/>
    </dxf>
    <dxf>
      <numFmt numFmtId="183" formatCode="&quot;令和元年&quot;m&quot;月&quot;d&quot;日&quot;"/>
    </dxf>
    <dxf>
      <numFmt numFmtId="181" formatCode="&quot;元&quot;"/>
    </dxf>
    <dxf>
      <numFmt numFmtId="183" formatCode="&quot;令和元年&quot;m&quot;月&quot;d&quot;日&quot;"/>
    </dxf>
  </dxfs>
  <tableStyles count="0" defaultTableStyle="TableStyleMedium2" defaultPivotStyle="PivotStyleLight16"/>
  <colors>
    <mruColors>
      <color rgb="FFCCFFFF"/>
      <color rgb="FFFFFF99"/>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85725</xdr:colOff>
      <xdr:row>1</xdr:row>
      <xdr:rowOff>85725</xdr:rowOff>
    </xdr:from>
    <xdr:to>
      <xdr:col>20</xdr:col>
      <xdr:colOff>1771650</xdr:colOff>
      <xdr:row>4</xdr:row>
      <xdr:rowOff>78024</xdr:rowOff>
    </xdr:to>
    <xdr:grpSp>
      <xdr:nvGrpSpPr>
        <xdr:cNvPr id="8" name="Group 48">
          <a:extLst>
            <a:ext uri="{FF2B5EF4-FFF2-40B4-BE49-F238E27FC236}">
              <a16:creationId xmlns:a16="http://schemas.microsoft.com/office/drawing/2014/main" xmlns="" id="{00000000-0008-0000-0000-000008000000}"/>
            </a:ext>
          </a:extLst>
        </xdr:cNvPr>
        <xdr:cNvGrpSpPr>
          <a:grpSpLocks/>
        </xdr:cNvGrpSpPr>
      </xdr:nvGrpSpPr>
      <xdr:grpSpPr bwMode="auto">
        <a:xfrm>
          <a:off x="10311765" y="238125"/>
          <a:ext cx="1685925" cy="716199"/>
          <a:chOff x="756" y="10"/>
          <a:chExt cx="187" cy="62"/>
        </a:xfrm>
      </xdr:grpSpPr>
      <xdr:sp macro="" textlink="">
        <xdr:nvSpPr>
          <xdr:cNvPr id="9" name="AutoShape 49">
            <a:extLst>
              <a:ext uri="{FF2B5EF4-FFF2-40B4-BE49-F238E27FC236}">
                <a16:creationId xmlns:a16="http://schemas.microsoft.com/office/drawing/2014/main" xmlns="" id="{00000000-0008-0000-0000-000009000000}"/>
              </a:ext>
            </a:extLst>
          </xdr:cNvPr>
          <xdr:cNvSpPr>
            <a:spLocks noChangeArrowheads="1"/>
          </xdr:cNvSpPr>
        </xdr:nvSpPr>
        <xdr:spPr bwMode="auto">
          <a:xfrm>
            <a:off x="756" y="10"/>
            <a:ext cx="180" cy="62"/>
          </a:xfrm>
          <a:prstGeom prst="roundRect">
            <a:avLst>
              <a:gd name="adj" fmla="val 16667"/>
            </a:avLst>
          </a:prstGeom>
          <a:solidFill>
            <a:srgbClr val="FFFFFF"/>
          </a:solidFill>
          <a:ln w="9525">
            <a:solidFill>
              <a:srgbClr val="FF0000"/>
            </a:solidFill>
            <a:round/>
            <a:headEnd/>
            <a:tailEnd/>
          </a:ln>
        </xdr:spPr>
      </xdr:sp>
      <xdr:sp macro="" textlink="">
        <xdr:nvSpPr>
          <xdr:cNvPr id="10" name="Rectangle 50">
            <a:extLst>
              <a:ext uri="{FF2B5EF4-FFF2-40B4-BE49-F238E27FC236}">
                <a16:creationId xmlns:a16="http://schemas.microsoft.com/office/drawing/2014/main" xmlns="" id="{00000000-0008-0000-0000-00000A000000}"/>
              </a:ext>
            </a:extLst>
          </xdr:cNvPr>
          <xdr:cNvSpPr>
            <a:spLocks noChangeArrowheads="1"/>
          </xdr:cNvSpPr>
        </xdr:nvSpPr>
        <xdr:spPr bwMode="auto">
          <a:xfrm>
            <a:off x="763" y="41"/>
            <a:ext cx="20" cy="19"/>
          </a:xfrm>
          <a:prstGeom prst="rect">
            <a:avLst/>
          </a:prstGeom>
          <a:solidFill>
            <a:srgbClr val="FFFF99"/>
          </a:solidFill>
          <a:ln w="9525">
            <a:solidFill>
              <a:srgbClr val="000000"/>
            </a:solidFill>
            <a:miter lim="800000"/>
            <a:headEnd/>
            <a:tailEnd/>
          </a:ln>
        </xdr:spPr>
      </xdr:sp>
      <xdr:sp macro="" textlink="">
        <xdr:nvSpPr>
          <xdr:cNvPr id="11" name="Rectangle 51">
            <a:extLst>
              <a:ext uri="{FF2B5EF4-FFF2-40B4-BE49-F238E27FC236}">
                <a16:creationId xmlns:a16="http://schemas.microsoft.com/office/drawing/2014/main" xmlns="" id="{00000000-0008-0000-0000-00000B000000}"/>
              </a:ext>
            </a:extLst>
          </xdr:cNvPr>
          <xdr:cNvSpPr>
            <a:spLocks noChangeArrowheads="1"/>
          </xdr:cNvSpPr>
        </xdr:nvSpPr>
        <xdr:spPr bwMode="auto">
          <a:xfrm>
            <a:off x="783" y="42"/>
            <a:ext cx="160" cy="18"/>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SｺﾞｼｯｸE"/>
                <a:ea typeface="HGSｺﾞｼｯｸE"/>
              </a:rPr>
              <a:t>⇒データを直接入力</a:t>
            </a:r>
            <a:endParaRPr lang="ja-JP" altLang="en-US"/>
          </a:p>
        </xdr:txBody>
      </xdr:sp>
      <xdr:sp macro="" textlink="">
        <xdr:nvSpPr>
          <xdr:cNvPr id="12" name="Rectangle 54">
            <a:extLst>
              <a:ext uri="{FF2B5EF4-FFF2-40B4-BE49-F238E27FC236}">
                <a16:creationId xmlns:a16="http://schemas.microsoft.com/office/drawing/2014/main" xmlns="" id="{00000000-0008-0000-0000-00000C000000}"/>
              </a:ext>
            </a:extLst>
          </xdr:cNvPr>
          <xdr:cNvSpPr>
            <a:spLocks noChangeArrowheads="1"/>
          </xdr:cNvSpPr>
        </xdr:nvSpPr>
        <xdr:spPr bwMode="auto">
          <a:xfrm>
            <a:off x="763" y="20"/>
            <a:ext cx="20" cy="19"/>
          </a:xfrm>
          <a:prstGeom prst="rect">
            <a:avLst/>
          </a:prstGeom>
          <a:solidFill>
            <a:srgbClr val="CCFFFF"/>
          </a:solidFill>
          <a:ln w="9525">
            <a:solidFill>
              <a:srgbClr val="000000"/>
            </a:solidFill>
            <a:miter lim="800000"/>
            <a:headEnd/>
            <a:tailEnd/>
          </a:ln>
        </xdr:spPr>
      </xdr:sp>
      <xdr:sp macro="" textlink="">
        <xdr:nvSpPr>
          <xdr:cNvPr id="13" name="Rectangle 55">
            <a:extLst>
              <a:ext uri="{FF2B5EF4-FFF2-40B4-BE49-F238E27FC236}">
                <a16:creationId xmlns:a16="http://schemas.microsoft.com/office/drawing/2014/main" xmlns="" id="{00000000-0008-0000-0000-00000D000000}"/>
              </a:ext>
            </a:extLst>
          </xdr:cNvPr>
          <xdr:cNvSpPr>
            <a:spLocks noChangeArrowheads="1"/>
          </xdr:cNvSpPr>
        </xdr:nvSpPr>
        <xdr:spPr bwMode="auto">
          <a:xfrm>
            <a:off x="783" y="21"/>
            <a:ext cx="160" cy="18"/>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SｺﾞｼｯｸE"/>
                <a:ea typeface="HGSｺﾞｼｯｸE"/>
              </a:rPr>
              <a:t>⇒データを選択</a:t>
            </a:r>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35</xdr:col>
      <xdr:colOff>0</xdr:colOff>
      <xdr:row>2</xdr:row>
      <xdr:rowOff>0</xdr:rowOff>
    </xdr:to>
    <xdr:grpSp>
      <xdr:nvGrpSpPr>
        <xdr:cNvPr id="2471" name="Group 31">
          <a:extLst>
            <a:ext uri="{FF2B5EF4-FFF2-40B4-BE49-F238E27FC236}">
              <a16:creationId xmlns:a16="http://schemas.microsoft.com/office/drawing/2014/main" xmlns="" id="{00000000-0008-0000-0100-0000A7090000}"/>
            </a:ext>
          </a:extLst>
        </xdr:cNvPr>
        <xdr:cNvGrpSpPr>
          <a:grpSpLocks/>
        </xdr:cNvGrpSpPr>
      </xdr:nvGrpSpPr>
      <xdr:grpSpPr bwMode="auto">
        <a:xfrm>
          <a:off x="160020" y="91440"/>
          <a:ext cx="5935980" cy="281940"/>
          <a:chOff x="18" y="18"/>
          <a:chExt cx="720" cy="30"/>
        </a:xfrm>
      </xdr:grpSpPr>
      <xdr:sp macro="" textlink="">
        <xdr:nvSpPr>
          <xdr:cNvPr id="7" name="AutoShape 32">
            <a:extLst>
              <a:ext uri="{FF2B5EF4-FFF2-40B4-BE49-F238E27FC236}">
                <a16:creationId xmlns:a16="http://schemas.microsoft.com/office/drawing/2014/main" xmlns="" id="{00000000-0008-0000-0100-000007000000}"/>
              </a:ext>
            </a:extLst>
          </xdr:cNvPr>
          <xdr:cNvSpPr>
            <a:spLocks noChangeArrowheads="1"/>
          </xdr:cNvSpPr>
        </xdr:nvSpPr>
        <xdr:spPr bwMode="auto">
          <a:xfrm>
            <a:off x="18" y="18"/>
            <a:ext cx="720" cy="30"/>
          </a:xfrm>
          <a:prstGeom prst="leftRightArrowCallout">
            <a:avLst>
              <a:gd name="adj1" fmla="val 33333"/>
              <a:gd name="adj2" fmla="val 50000"/>
              <a:gd name="adj3" fmla="val 90000"/>
              <a:gd name="adj4" fmla="val 50000"/>
            </a:avLst>
          </a:prstGeom>
          <a:gradFill rotWithShape="1">
            <a:gsLst>
              <a:gs pos="0">
                <a:srgbClr val="000080"/>
              </a:gs>
              <a:gs pos="50000">
                <a:srgbClr val="4343A1">
                  <a:gamma/>
                  <a:tint val="73725"/>
                  <a:invGamma/>
                </a:srgbClr>
              </a:gs>
              <a:gs pos="100000">
                <a:srgbClr val="000080"/>
              </a:gs>
            </a:gsLst>
            <a:lin ang="5400000" scaled="1"/>
          </a:gradFill>
          <a:ln w="25400">
            <a:solidFill>
              <a:srgbClr val="FF6600"/>
            </a:solidFill>
            <a:miter lim="800000"/>
            <a:headEnd/>
            <a:tailEnd/>
          </a:ln>
        </xdr:spPr>
        <xdr:txBody>
          <a:bodyPr vertOverflow="clip" wrap="square" lIns="36576" tIns="18288" rIns="36576" bIns="18288" anchor="ctr" upright="1"/>
          <a:lstStyle/>
          <a:p>
            <a:pPr algn="ctr" rtl="0">
              <a:defRPr sz="1000"/>
            </a:pPr>
            <a:r>
              <a:rPr lang="ja-JP" altLang="en-US" sz="1200" b="0" i="0" u="none" strike="noStrike" baseline="0">
                <a:solidFill>
                  <a:srgbClr val="FFFFFF"/>
                </a:solidFill>
                <a:latin typeface="HGSｺﾞｼｯｸE"/>
                <a:ea typeface="HGSｺﾞｼｯｸE"/>
              </a:rPr>
              <a:t>確認範囲</a:t>
            </a:r>
            <a:endParaRPr lang="ja-JP" altLang="en-US"/>
          </a:p>
        </xdr:txBody>
      </xdr:sp>
      <xdr:sp macro="" textlink="">
        <xdr:nvSpPr>
          <xdr:cNvPr id="2491" name="Line 33">
            <a:extLst>
              <a:ext uri="{FF2B5EF4-FFF2-40B4-BE49-F238E27FC236}">
                <a16:creationId xmlns:a16="http://schemas.microsoft.com/office/drawing/2014/main" xmlns="" id="{00000000-0008-0000-0100-0000BB090000}"/>
              </a:ext>
            </a:extLst>
          </xdr:cNvPr>
          <xdr:cNvSpPr>
            <a:spLocks noChangeShapeType="1"/>
          </xdr:cNvSpPr>
        </xdr:nvSpPr>
        <xdr:spPr bwMode="auto">
          <a:xfrm>
            <a:off x="18" y="18"/>
            <a:ext cx="0" cy="30"/>
          </a:xfrm>
          <a:prstGeom prst="line">
            <a:avLst/>
          </a:prstGeom>
          <a:noFill/>
          <a:ln w="25400">
            <a:solidFill>
              <a:srgbClr val="333399"/>
            </a:solidFill>
            <a:round/>
            <a:headEnd/>
            <a:tailEnd/>
          </a:ln>
          <a:extLst>
            <a:ext uri="{909E8E84-426E-40DD-AFC4-6F175D3DCCD1}">
              <a14:hiddenFill xmlns:a14="http://schemas.microsoft.com/office/drawing/2010/main">
                <a:noFill/>
              </a14:hiddenFill>
            </a:ext>
          </a:extLst>
        </xdr:spPr>
      </xdr:sp>
      <xdr:sp macro="" textlink="">
        <xdr:nvSpPr>
          <xdr:cNvPr id="2492" name="Line 34">
            <a:extLst>
              <a:ext uri="{FF2B5EF4-FFF2-40B4-BE49-F238E27FC236}">
                <a16:creationId xmlns:a16="http://schemas.microsoft.com/office/drawing/2014/main" xmlns="" id="{00000000-0008-0000-0100-0000BC090000}"/>
              </a:ext>
            </a:extLst>
          </xdr:cNvPr>
          <xdr:cNvSpPr>
            <a:spLocks noChangeShapeType="1"/>
          </xdr:cNvSpPr>
        </xdr:nvSpPr>
        <xdr:spPr bwMode="auto">
          <a:xfrm>
            <a:off x="738" y="18"/>
            <a:ext cx="0" cy="30"/>
          </a:xfrm>
          <a:prstGeom prst="line">
            <a:avLst/>
          </a:prstGeom>
          <a:noFill/>
          <a:ln w="25400">
            <a:solidFill>
              <a:srgbClr val="333399"/>
            </a:solidFill>
            <a:round/>
            <a:headEnd/>
            <a:tailEnd/>
          </a:ln>
          <a:extLst>
            <a:ext uri="{909E8E84-426E-40DD-AFC4-6F175D3DCCD1}">
              <a14:hiddenFill xmlns:a14="http://schemas.microsoft.com/office/drawing/2010/main">
                <a:noFill/>
              </a14:hiddenFill>
            </a:ext>
          </a:extLst>
        </xdr:spPr>
      </xdr:sp>
    </xdr:grpSp>
    <xdr:clientData/>
  </xdr:twoCellAnchor>
  <xdr:twoCellAnchor>
    <xdr:from>
      <xdr:col>53</xdr:col>
      <xdr:colOff>0</xdr:colOff>
      <xdr:row>0</xdr:row>
      <xdr:rowOff>66675</xdr:rowOff>
    </xdr:from>
    <xdr:to>
      <xdr:col>87</xdr:col>
      <xdr:colOff>0</xdr:colOff>
      <xdr:row>1</xdr:row>
      <xdr:rowOff>257175</xdr:rowOff>
    </xdr:to>
    <xdr:grpSp>
      <xdr:nvGrpSpPr>
        <xdr:cNvPr id="2472" name="Group 35">
          <a:extLst>
            <a:ext uri="{FF2B5EF4-FFF2-40B4-BE49-F238E27FC236}">
              <a16:creationId xmlns:a16="http://schemas.microsoft.com/office/drawing/2014/main" xmlns="" id="{00000000-0008-0000-0100-0000A8090000}"/>
            </a:ext>
          </a:extLst>
        </xdr:cNvPr>
        <xdr:cNvGrpSpPr>
          <a:grpSpLocks/>
        </xdr:cNvGrpSpPr>
      </xdr:nvGrpSpPr>
      <xdr:grpSpPr bwMode="auto">
        <a:xfrm>
          <a:off x="8976360" y="66675"/>
          <a:ext cx="5935980" cy="281940"/>
          <a:chOff x="18" y="18"/>
          <a:chExt cx="720" cy="30"/>
        </a:xfrm>
      </xdr:grpSpPr>
      <xdr:sp macro="" textlink="">
        <xdr:nvSpPr>
          <xdr:cNvPr id="11" name="AutoShape 36">
            <a:extLst>
              <a:ext uri="{FF2B5EF4-FFF2-40B4-BE49-F238E27FC236}">
                <a16:creationId xmlns:a16="http://schemas.microsoft.com/office/drawing/2014/main" xmlns="" id="{00000000-0008-0000-0100-00000B000000}"/>
              </a:ext>
            </a:extLst>
          </xdr:cNvPr>
          <xdr:cNvSpPr>
            <a:spLocks noChangeArrowheads="1"/>
          </xdr:cNvSpPr>
        </xdr:nvSpPr>
        <xdr:spPr bwMode="auto">
          <a:xfrm>
            <a:off x="18" y="18"/>
            <a:ext cx="720" cy="30"/>
          </a:xfrm>
          <a:prstGeom prst="leftRightArrowCallout">
            <a:avLst>
              <a:gd name="adj1" fmla="val 33333"/>
              <a:gd name="adj2" fmla="val 50000"/>
              <a:gd name="adj3" fmla="val 90000"/>
              <a:gd name="adj4" fmla="val 50000"/>
            </a:avLst>
          </a:prstGeom>
          <a:gradFill rotWithShape="1">
            <a:gsLst>
              <a:gs pos="0">
                <a:srgbClr val="000080"/>
              </a:gs>
              <a:gs pos="50000">
                <a:srgbClr val="4343A1">
                  <a:gamma/>
                  <a:tint val="73725"/>
                  <a:invGamma/>
                </a:srgbClr>
              </a:gs>
              <a:gs pos="100000">
                <a:srgbClr val="000080"/>
              </a:gs>
            </a:gsLst>
            <a:lin ang="5400000" scaled="1"/>
          </a:gradFill>
          <a:ln w="25400">
            <a:solidFill>
              <a:srgbClr val="FF6600"/>
            </a:solidFill>
            <a:miter lim="800000"/>
            <a:headEnd/>
            <a:tailEnd/>
          </a:ln>
        </xdr:spPr>
        <xdr:txBody>
          <a:bodyPr vertOverflow="clip" wrap="square" lIns="36576" tIns="18288" rIns="36576" bIns="18288" anchor="ctr" upright="1"/>
          <a:lstStyle/>
          <a:p>
            <a:pPr algn="ctr" rtl="0">
              <a:defRPr sz="1000"/>
            </a:pPr>
            <a:r>
              <a:rPr lang="ja-JP" altLang="en-US" sz="1200" b="0" i="0" u="none" strike="noStrike" baseline="0">
                <a:solidFill>
                  <a:srgbClr val="FFFFFF"/>
                </a:solidFill>
                <a:latin typeface="HGSｺﾞｼｯｸE"/>
                <a:ea typeface="HGSｺﾞｼｯｸE"/>
              </a:rPr>
              <a:t>印刷範囲</a:t>
            </a:r>
            <a:endParaRPr lang="ja-JP" altLang="en-US"/>
          </a:p>
        </xdr:txBody>
      </xdr:sp>
      <xdr:sp macro="" textlink="">
        <xdr:nvSpPr>
          <xdr:cNvPr id="2488" name="Line 37">
            <a:extLst>
              <a:ext uri="{FF2B5EF4-FFF2-40B4-BE49-F238E27FC236}">
                <a16:creationId xmlns:a16="http://schemas.microsoft.com/office/drawing/2014/main" xmlns="" id="{00000000-0008-0000-0100-0000B8090000}"/>
              </a:ext>
            </a:extLst>
          </xdr:cNvPr>
          <xdr:cNvSpPr>
            <a:spLocks noChangeShapeType="1"/>
          </xdr:cNvSpPr>
        </xdr:nvSpPr>
        <xdr:spPr bwMode="auto">
          <a:xfrm>
            <a:off x="18" y="18"/>
            <a:ext cx="0" cy="30"/>
          </a:xfrm>
          <a:prstGeom prst="line">
            <a:avLst/>
          </a:prstGeom>
          <a:noFill/>
          <a:ln w="25400">
            <a:solidFill>
              <a:srgbClr val="333399"/>
            </a:solidFill>
            <a:round/>
            <a:headEnd/>
            <a:tailEnd/>
          </a:ln>
          <a:extLst>
            <a:ext uri="{909E8E84-426E-40DD-AFC4-6F175D3DCCD1}">
              <a14:hiddenFill xmlns:a14="http://schemas.microsoft.com/office/drawing/2010/main">
                <a:noFill/>
              </a14:hiddenFill>
            </a:ext>
          </a:extLst>
        </xdr:spPr>
      </xdr:sp>
      <xdr:sp macro="" textlink="">
        <xdr:nvSpPr>
          <xdr:cNvPr id="2489" name="Line 38">
            <a:extLst>
              <a:ext uri="{FF2B5EF4-FFF2-40B4-BE49-F238E27FC236}">
                <a16:creationId xmlns:a16="http://schemas.microsoft.com/office/drawing/2014/main" xmlns="" id="{00000000-0008-0000-0100-0000B9090000}"/>
              </a:ext>
            </a:extLst>
          </xdr:cNvPr>
          <xdr:cNvSpPr>
            <a:spLocks noChangeShapeType="1"/>
          </xdr:cNvSpPr>
        </xdr:nvSpPr>
        <xdr:spPr bwMode="auto">
          <a:xfrm>
            <a:off x="738" y="18"/>
            <a:ext cx="0" cy="30"/>
          </a:xfrm>
          <a:prstGeom prst="line">
            <a:avLst/>
          </a:prstGeom>
          <a:noFill/>
          <a:ln w="25400">
            <a:solidFill>
              <a:srgbClr val="333399"/>
            </a:solidFill>
            <a:round/>
            <a:headEnd/>
            <a:tailEnd/>
          </a:ln>
          <a:extLst>
            <a:ext uri="{909E8E84-426E-40DD-AFC4-6F175D3DCCD1}">
              <a14:hiddenFill xmlns:a14="http://schemas.microsoft.com/office/drawing/2010/main">
                <a:noFill/>
              </a14:hiddenFill>
            </a:ext>
          </a:extLst>
        </xdr:spPr>
      </xdr:sp>
    </xdr:grpSp>
    <xdr:clientData/>
  </xdr:twoCellAnchor>
  <xdr:twoCellAnchor>
    <xdr:from>
      <xdr:col>36</xdr:col>
      <xdr:colOff>9525</xdr:colOff>
      <xdr:row>0</xdr:row>
      <xdr:rowOff>85725</xdr:rowOff>
    </xdr:from>
    <xdr:to>
      <xdr:col>45</xdr:col>
      <xdr:colOff>76200</xdr:colOff>
      <xdr:row>6</xdr:row>
      <xdr:rowOff>123825</xdr:rowOff>
    </xdr:to>
    <xdr:grpSp>
      <xdr:nvGrpSpPr>
        <xdr:cNvPr id="2473" name="Group 48">
          <a:extLst>
            <a:ext uri="{FF2B5EF4-FFF2-40B4-BE49-F238E27FC236}">
              <a16:creationId xmlns:a16="http://schemas.microsoft.com/office/drawing/2014/main" xmlns="" id="{00000000-0008-0000-0100-0000A9090000}"/>
            </a:ext>
          </a:extLst>
        </xdr:cNvPr>
        <xdr:cNvGrpSpPr>
          <a:grpSpLocks/>
        </xdr:cNvGrpSpPr>
      </xdr:nvGrpSpPr>
      <xdr:grpSpPr bwMode="auto">
        <a:xfrm>
          <a:off x="6265545" y="85725"/>
          <a:ext cx="1506855" cy="1074420"/>
          <a:chOff x="756" y="10"/>
          <a:chExt cx="187" cy="94"/>
        </a:xfrm>
      </xdr:grpSpPr>
      <xdr:sp macro="" textlink="">
        <xdr:nvSpPr>
          <xdr:cNvPr id="2480" name="AutoShape 49">
            <a:extLst>
              <a:ext uri="{FF2B5EF4-FFF2-40B4-BE49-F238E27FC236}">
                <a16:creationId xmlns:a16="http://schemas.microsoft.com/office/drawing/2014/main" xmlns="" id="{00000000-0008-0000-0100-0000B0090000}"/>
              </a:ext>
            </a:extLst>
          </xdr:cNvPr>
          <xdr:cNvSpPr>
            <a:spLocks noChangeArrowheads="1"/>
          </xdr:cNvSpPr>
        </xdr:nvSpPr>
        <xdr:spPr bwMode="auto">
          <a:xfrm>
            <a:off x="756" y="10"/>
            <a:ext cx="180" cy="93"/>
          </a:xfrm>
          <a:prstGeom prst="roundRect">
            <a:avLst>
              <a:gd name="adj" fmla="val 16667"/>
            </a:avLst>
          </a:prstGeom>
          <a:solidFill>
            <a:srgbClr val="FFFFFF"/>
          </a:solidFill>
          <a:ln w="9525">
            <a:solidFill>
              <a:srgbClr val="FF0000"/>
            </a:solidFill>
            <a:round/>
            <a:headEnd/>
            <a:tailEnd/>
          </a:ln>
        </xdr:spPr>
      </xdr:sp>
      <xdr:sp macro="" textlink="">
        <xdr:nvSpPr>
          <xdr:cNvPr id="2481" name="Rectangle 50">
            <a:extLst>
              <a:ext uri="{FF2B5EF4-FFF2-40B4-BE49-F238E27FC236}">
                <a16:creationId xmlns:a16="http://schemas.microsoft.com/office/drawing/2014/main" xmlns="" id="{00000000-0008-0000-0100-0000B1090000}"/>
              </a:ext>
            </a:extLst>
          </xdr:cNvPr>
          <xdr:cNvSpPr>
            <a:spLocks noChangeArrowheads="1"/>
          </xdr:cNvSpPr>
        </xdr:nvSpPr>
        <xdr:spPr bwMode="auto">
          <a:xfrm>
            <a:off x="763" y="41"/>
            <a:ext cx="20" cy="19"/>
          </a:xfrm>
          <a:prstGeom prst="rect">
            <a:avLst/>
          </a:prstGeom>
          <a:solidFill>
            <a:srgbClr val="FFFF99"/>
          </a:solidFill>
          <a:ln w="9525">
            <a:solidFill>
              <a:srgbClr val="000000"/>
            </a:solidFill>
            <a:miter lim="800000"/>
            <a:headEnd/>
            <a:tailEnd/>
          </a:ln>
        </xdr:spPr>
      </xdr:sp>
      <xdr:sp macro="" textlink="">
        <xdr:nvSpPr>
          <xdr:cNvPr id="17" name="Rectangle 51">
            <a:extLst>
              <a:ext uri="{FF2B5EF4-FFF2-40B4-BE49-F238E27FC236}">
                <a16:creationId xmlns:a16="http://schemas.microsoft.com/office/drawing/2014/main" xmlns="" id="{00000000-0008-0000-0100-000011000000}"/>
              </a:ext>
            </a:extLst>
          </xdr:cNvPr>
          <xdr:cNvSpPr>
            <a:spLocks noChangeArrowheads="1"/>
          </xdr:cNvSpPr>
        </xdr:nvSpPr>
        <xdr:spPr bwMode="auto">
          <a:xfrm>
            <a:off x="783" y="42"/>
            <a:ext cx="160" cy="18"/>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SｺﾞｼｯｸE"/>
                <a:ea typeface="HGSｺﾞｼｯｸE"/>
              </a:rPr>
              <a:t>⇒データを直接入力</a:t>
            </a:r>
            <a:endParaRPr lang="ja-JP" altLang="en-US"/>
          </a:p>
        </xdr:txBody>
      </xdr:sp>
      <xdr:sp macro="" textlink="">
        <xdr:nvSpPr>
          <xdr:cNvPr id="2483" name="Rectangle 52">
            <a:extLst>
              <a:ext uri="{FF2B5EF4-FFF2-40B4-BE49-F238E27FC236}">
                <a16:creationId xmlns:a16="http://schemas.microsoft.com/office/drawing/2014/main" xmlns="" id="{00000000-0008-0000-0100-0000B3090000}"/>
              </a:ext>
            </a:extLst>
          </xdr:cNvPr>
          <xdr:cNvSpPr>
            <a:spLocks noChangeArrowheads="1"/>
          </xdr:cNvSpPr>
        </xdr:nvSpPr>
        <xdr:spPr bwMode="auto">
          <a:xfrm>
            <a:off x="763" y="62"/>
            <a:ext cx="20" cy="18"/>
          </a:xfrm>
          <a:prstGeom prst="rect">
            <a:avLst/>
          </a:prstGeom>
          <a:solidFill>
            <a:srgbClr val="CCFFCC"/>
          </a:solidFill>
          <a:ln w="9525">
            <a:solidFill>
              <a:srgbClr val="000000"/>
            </a:solidFill>
            <a:miter lim="800000"/>
            <a:headEnd/>
            <a:tailEnd/>
          </a:ln>
        </xdr:spPr>
      </xdr:sp>
      <xdr:sp macro="" textlink="">
        <xdr:nvSpPr>
          <xdr:cNvPr id="19" name="Rectangle 53">
            <a:extLst>
              <a:ext uri="{FF2B5EF4-FFF2-40B4-BE49-F238E27FC236}">
                <a16:creationId xmlns:a16="http://schemas.microsoft.com/office/drawing/2014/main" xmlns="" id="{00000000-0008-0000-0100-000013000000}"/>
              </a:ext>
            </a:extLst>
          </xdr:cNvPr>
          <xdr:cNvSpPr>
            <a:spLocks noChangeArrowheads="1"/>
          </xdr:cNvSpPr>
        </xdr:nvSpPr>
        <xdr:spPr bwMode="auto">
          <a:xfrm>
            <a:off x="783" y="62"/>
            <a:ext cx="160" cy="42"/>
          </a:xfrm>
          <a:prstGeom prst="rect">
            <a:avLst/>
          </a:prstGeom>
          <a:no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SｺﾞｼｯｸE"/>
                <a:ea typeface="HGSｺﾞｼｯｸE"/>
              </a:rPr>
              <a:t>⇒データを選択</a:t>
            </a:r>
          </a:p>
          <a:p>
            <a:pPr algn="l" rtl="0">
              <a:lnSpc>
                <a:spcPts val="1200"/>
              </a:lnSpc>
              <a:defRPr sz="1000"/>
            </a:pPr>
            <a:r>
              <a:rPr lang="ja-JP" altLang="en-US" sz="1100" b="0" i="0" u="none" strike="noStrike" baseline="0">
                <a:solidFill>
                  <a:srgbClr val="000000"/>
                </a:solidFill>
                <a:latin typeface="HGSｺﾞｼｯｸE"/>
                <a:ea typeface="HGSｺﾞｼｯｸE"/>
              </a:rPr>
              <a:t>　　　又は直接入力</a:t>
            </a:r>
            <a:endParaRPr lang="ja-JP" altLang="en-US"/>
          </a:p>
        </xdr:txBody>
      </xdr:sp>
      <xdr:sp macro="" textlink="">
        <xdr:nvSpPr>
          <xdr:cNvPr id="2485" name="Rectangle 54">
            <a:extLst>
              <a:ext uri="{FF2B5EF4-FFF2-40B4-BE49-F238E27FC236}">
                <a16:creationId xmlns:a16="http://schemas.microsoft.com/office/drawing/2014/main" xmlns="" id="{00000000-0008-0000-0100-0000B5090000}"/>
              </a:ext>
            </a:extLst>
          </xdr:cNvPr>
          <xdr:cNvSpPr>
            <a:spLocks noChangeArrowheads="1"/>
          </xdr:cNvSpPr>
        </xdr:nvSpPr>
        <xdr:spPr bwMode="auto">
          <a:xfrm>
            <a:off x="763" y="20"/>
            <a:ext cx="20" cy="19"/>
          </a:xfrm>
          <a:prstGeom prst="rect">
            <a:avLst/>
          </a:prstGeom>
          <a:solidFill>
            <a:srgbClr val="CCFFFF"/>
          </a:solidFill>
          <a:ln w="9525">
            <a:solidFill>
              <a:srgbClr val="000000"/>
            </a:solidFill>
            <a:miter lim="800000"/>
            <a:headEnd/>
            <a:tailEnd/>
          </a:ln>
        </xdr:spPr>
      </xdr:sp>
      <xdr:sp macro="" textlink="">
        <xdr:nvSpPr>
          <xdr:cNvPr id="21" name="Rectangle 55">
            <a:extLst>
              <a:ext uri="{FF2B5EF4-FFF2-40B4-BE49-F238E27FC236}">
                <a16:creationId xmlns:a16="http://schemas.microsoft.com/office/drawing/2014/main" xmlns="" id="{00000000-0008-0000-0100-000015000000}"/>
              </a:ext>
            </a:extLst>
          </xdr:cNvPr>
          <xdr:cNvSpPr>
            <a:spLocks noChangeArrowheads="1"/>
          </xdr:cNvSpPr>
        </xdr:nvSpPr>
        <xdr:spPr bwMode="auto">
          <a:xfrm>
            <a:off x="783" y="21"/>
            <a:ext cx="160" cy="18"/>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SｺﾞｼｯｸE"/>
                <a:ea typeface="HGSｺﾞｼｯｸE"/>
              </a:rPr>
              <a:t>⇒データを選択</a:t>
            </a:r>
            <a:endParaRPr lang="ja-JP" altLang="en-US"/>
          </a:p>
        </xdr:txBody>
      </xdr:sp>
    </xdr:grpSp>
    <xdr:clientData/>
  </xdr:twoCellAnchor>
  <xdr:twoCellAnchor>
    <xdr:from>
      <xdr:col>45</xdr:col>
      <xdr:colOff>104775</xdr:colOff>
      <xdr:row>1</xdr:row>
      <xdr:rowOff>104775</xdr:rowOff>
    </xdr:from>
    <xdr:to>
      <xdr:col>51</xdr:col>
      <xdr:colOff>38100</xdr:colOff>
      <xdr:row>6</xdr:row>
      <xdr:rowOff>38099</xdr:rowOff>
    </xdr:to>
    <xdr:sp macro="" textlink="">
      <xdr:nvSpPr>
        <xdr:cNvPr id="28" name="Text Box 21">
          <a:extLst>
            <a:ext uri="{FF2B5EF4-FFF2-40B4-BE49-F238E27FC236}">
              <a16:creationId xmlns:a16="http://schemas.microsoft.com/office/drawing/2014/main" xmlns="" id="{00000000-0008-0000-0100-00001C000000}"/>
            </a:ext>
          </a:extLst>
        </xdr:cNvPr>
        <xdr:cNvSpPr txBox="1">
          <a:spLocks noChangeArrowheads="1"/>
        </xdr:cNvSpPr>
      </xdr:nvSpPr>
      <xdr:spPr bwMode="auto">
        <a:xfrm>
          <a:off x="8677275" y="200025"/>
          <a:ext cx="1076325" cy="8858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HGｺﾞｼｯｸE" panose="020B0909000000000000" pitchFamily="49" charset="-128"/>
              <a:ea typeface="HGｺﾞｼｯｸE" panose="020B0909000000000000" pitchFamily="49" charset="-128"/>
            </a:rPr>
            <a:t>和暦表記を確認してください</a:t>
          </a:r>
        </a:p>
      </xdr:txBody>
    </xdr:sp>
    <xdr:clientData fPrintsWithSheet="0"/>
  </xdr:twoCellAnchor>
  <xdr:oneCellAnchor>
    <xdr:from>
      <xdr:col>36</xdr:col>
      <xdr:colOff>0</xdr:colOff>
      <xdr:row>12</xdr:row>
      <xdr:rowOff>0</xdr:rowOff>
    </xdr:from>
    <xdr:ext cx="1876636" cy="581423"/>
    <xdr:sp macro="" textlink="">
      <xdr:nvSpPr>
        <xdr:cNvPr id="22" name="Text Box 21">
          <a:extLst>
            <a:ext uri="{FF2B5EF4-FFF2-40B4-BE49-F238E27FC236}">
              <a16:creationId xmlns:a16="http://schemas.microsoft.com/office/drawing/2014/main" xmlns="" id="{00000000-0008-0000-0100-000016000000}"/>
            </a:ext>
          </a:extLst>
        </xdr:cNvPr>
        <xdr:cNvSpPr txBox="1">
          <a:spLocks noChangeArrowheads="1"/>
        </xdr:cNvSpPr>
      </xdr:nvSpPr>
      <xdr:spPr bwMode="auto">
        <a:xfrm>
          <a:off x="6953250" y="2190750"/>
          <a:ext cx="1876636" cy="581423"/>
        </a:xfrm>
        <a:prstGeom prst="rect">
          <a:avLst/>
        </a:prstGeom>
        <a:solidFill>
          <a:srgbClr xmlns:mc="http://schemas.openxmlformats.org/markup-compatibility/2006" xmlns:a14="http://schemas.microsoft.com/office/drawing/2010/main" val="FFFFFF" mc:Ignorable="a14" a14:legacySpreadsheetColorIndex="65"/>
        </a:solidFill>
        <a:ln w="57150" cmpd="dbl">
          <a:solidFill>
            <a:srgbClr xmlns:mc="http://schemas.openxmlformats.org/markup-compatibility/2006" xmlns:a14="http://schemas.microsoft.com/office/drawing/2010/main" val="FF0000" mc:Ignorable="a14" a14:legacySpreadsheetColorIndex="10"/>
          </a:solidFill>
          <a:prstDash val="solid"/>
          <a:miter lim="800000"/>
          <a:headEnd/>
          <a:tailEnd/>
        </a:ln>
      </xdr:spPr>
      <xdr:txBody>
        <a:bodyPr vertOverflow="clip" horzOverflow="clip" wrap="none" lIns="180000" tIns="72000" rIns="72000" bIns="72000" anchor="t" upright="1">
          <a:spAutoFit/>
        </a:bodyPr>
        <a:lstStyle/>
        <a:p>
          <a:pPr algn="ctr" rtl="0">
            <a:lnSpc>
              <a:spcPts val="1700"/>
            </a:lnSpc>
            <a:defRPr sz="1000"/>
          </a:pPr>
          <a:r>
            <a:rPr lang="ja-JP" altLang="en-US" sz="1400" b="1" i="0" u="none" strike="noStrike" baseline="0">
              <a:solidFill>
                <a:srgbClr val="FF0000"/>
              </a:solidFill>
              <a:latin typeface="HGｺﾞｼｯｸE" panose="020B0909000000000000" pitchFamily="49" charset="-128"/>
              <a:ea typeface="HGｺﾞｼｯｸE" panose="020B0909000000000000" pitchFamily="49" charset="-128"/>
            </a:rPr>
            <a:t>入札参加者</a:t>
          </a:r>
          <a:r>
            <a:rPr lang="en-US" altLang="ja-JP" sz="1400" b="1" i="0" u="none" strike="noStrike" baseline="0">
              <a:solidFill>
                <a:srgbClr val="FF0000"/>
              </a:solidFill>
              <a:latin typeface="HGｺﾞｼｯｸE" panose="020B0909000000000000" pitchFamily="49" charset="-128"/>
              <a:ea typeface="HGｺﾞｼｯｸE" panose="020B0909000000000000" pitchFamily="49" charset="-128"/>
            </a:rPr>
            <a:t>【</a:t>
          </a:r>
          <a:r>
            <a:rPr lang="ja-JP" altLang="en-US" sz="1400" b="1" i="0" u="none" strike="noStrike" baseline="0">
              <a:solidFill>
                <a:srgbClr val="FF0000"/>
              </a:solidFill>
              <a:latin typeface="HGｺﾞｼｯｸE" panose="020B0909000000000000" pitchFamily="49" charset="-128"/>
              <a:ea typeface="HGｺﾞｼｯｸE" panose="020B0909000000000000" pitchFamily="49" charset="-128"/>
            </a:rPr>
            <a:t>注意</a:t>
          </a:r>
          <a:r>
            <a:rPr lang="en-US" altLang="ja-JP" sz="1400" b="1" i="0" u="none" strike="noStrike" baseline="0">
              <a:solidFill>
                <a:srgbClr val="FF0000"/>
              </a:solidFill>
              <a:latin typeface="HGｺﾞｼｯｸE" panose="020B0909000000000000" pitchFamily="49" charset="-128"/>
              <a:ea typeface="HGｺﾞｼｯｸE" panose="020B0909000000000000" pitchFamily="49" charset="-128"/>
            </a:rPr>
            <a:t>】</a:t>
          </a:r>
        </a:p>
        <a:p>
          <a:pPr algn="ctr" rtl="0">
            <a:lnSpc>
              <a:spcPts val="1700"/>
            </a:lnSpc>
            <a:defRPr sz="1000"/>
          </a:pPr>
          <a:r>
            <a:rPr lang="ja-JP" altLang="en-US" sz="1400" b="0" i="0" u="none" strike="noStrike" baseline="0">
              <a:solidFill>
                <a:sysClr val="windowText" lastClr="000000"/>
              </a:solidFill>
              <a:latin typeface="HGｺﾞｼｯｸE" panose="020B0909000000000000" pitchFamily="49" charset="-128"/>
              <a:ea typeface="HGｺﾞｼｯｸE" panose="020B0909000000000000" pitchFamily="49" charset="-128"/>
            </a:rPr>
            <a:t>押印は不要です</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38</xdr:col>
      <xdr:colOff>0</xdr:colOff>
      <xdr:row>2</xdr:row>
      <xdr:rowOff>0</xdr:rowOff>
    </xdr:to>
    <xdr:grpSp>
      <xdr:nvGrpSpPr>
        <xdr:cNvPr id="3536" name="Group 36">
          <a:extLst>
            <a:ext uri="{FF2B5EF4-FFF2-40B4-BE49-F238E27FC236}">
              <a16:creationId xmlns:a16="http://schemas.microsoft.com/office/drawing/2014/main" xmlns="" id="{00000000-0008-0000-0200-0000D00D0000}"/>
            </a:ext>
          </a:extLst>
        </xdr:cNvPr>
        <xdr:cNvGrpSpPr>
          <a:grpSpLocks/>
        </xdr:cNvGrpSpPr>
      </xdr:nvGrpSpPr>
      <xdr:grpSpPr bwMode="auto">
        <a:xfrm>
          <a:off x="80682" y="89647"/>
          <a:ext cx="6651812" cy="277906"/>
          <a:chOff x="18" y="18"/>
          <a:chExt cx="720" cy="30"/>
        </a:xfrm>
      </xdr:grpSpPr>
      <xdr:sp macro="" textlink="">
        <xdr:nvSpPr>
          <xdr:cNvPr id="8" name="AutoShape 37">
            <a:extLst>
              <a:ext uri="{FF2B5EF4-FFF2-40B4-BE49-F238E27FC236}">
                <a16:creationId xmlns:a16="http://schemas.microsoft.com/office/drawing/2014/main" xmlns="" id="{00000000-0008-0000-0200-000008000000}"/>
              </a:ext>
            </a:extLst>
          </xdr:cNvPr>
          <xdr:cNvSpPr>
            <a:spLocks noChangeArrowheads="1"/>
          </xdr:cNvSpPr>
        </xdr:nvSpPr>
        <xdr:spPr bwMode="auto">
          <a:xfrm>
            <a:off x="18" y="18"/>
            <a:ext cx="720" cy="30"/>
          </a:xfrm>
          <a:prstGeom prst="leftRightArrowCallout">
            <a:avLst>
              <a:gd name="adj1" fmla="val 33333"/>
              <a:gd name="adj2" fmla="val 50000"/>
              <a:gd name="adj3" fmla="val 90000"/>
              <a:gd name="adj4" fmla="val 50000"/>
            </a:avLst>
          </a:prstGeom>
          <a:gradFill rotWithShape="1">
            <a:gsLst>
              <a:gs pos="0">
                <a:srgbClr val="000080"/>
              </a:gs>
              <a:gs pos="50000">
                <a:srgbClr val="4343A1">
                  <a:gamma/>
                  <a:tint val="73725"/>
                  <a:invGamma/>
                </a:srgbClr>
              </a:gs>
              <a:gs pos="100000">
                <a:srgbClr val="000080"/>
              </a:gs>
            </a:gsLst>
            <a:lin ang="5400000" scaled="1"/>
          </a:gradFill>
          <a:ln w="25400">
            <a:solidFill>
              <a:srgbClr val="FF6600"/>
            </a:solidFill>
            <a:miter lim="800000"/>
            <a:headEnd/>
            <a:tailEnd/>
          </a:ln>
        </xdr:spPr>
        <xdr:txBody>
          <a:bodyPr vertOverflow="clip" wrap="square" lIns="36576" tIns="18288" rIns="36576" bIns="18288" anchor="ctr" upright="1"/>
          <a:lstStyle/>
          <a:p>
            <a:pPr algn="ctr" rtl="0">
              <a:defRPr sz="1000"/>
            </a:pPr>
            <a:r>
              <a:rPr lang="ja-JP" altLang="en-US" sz="1200" b="0" i="0" u="none" strike="noStrike" baseline="0">
                <a:solidFill>
                  <a:srgbClr val="FFFFFF"/>
                </a:solidFill>
                <a:latin typeface="HGSｺﾞｼｯｸE"/>
                <a:ea typeface="HGSｺﾞｼｯｸE"/>
              </a:rPr>
              <a:t>入力範囲</a:t>
            </a:r>
            <a:endParaRPr lang="ja-JP" altLang="en-US"/>
          </a:p>
        </xdr:txBody>
      </xdr:sp>
      <xdr:sp macro="" textlink="">
        <xdr:nvSpPr>
          <xdr:cNvPr id="3564" name="Line 38">
            <a:extLst>
              <a:ext uri="{FF2B5EF4-FFF2-40B4-BE49-F238E27FC236}">
                <a16:creationId xmlns:a16="http://schemas.microsoft.com/office/drawing/2014/main" xmlns="" id="{00000000-0008-0000-0200-0000EC0D0000}"/>
              </a:ext>
            </a:extLst>
          </xdr:cNvPr>
          <xdr:cNvSpPr>
            <a:spLocks noChangeShapeType="1"/>
          </xdr:cNvSpPr>
        </xdr:nvSpPr>
        <xdr:spPr bwMode="auto">
          <a:xfrm>
            <a:off x="18" y="18"/>
            <a:ext cx="0" cy="30"/>
          </a:xfrm>
          <a:prstGeom prst="line">
            <a:avLst/>
          </a:prstGeom>
          <a:noFill/>
          <a:ln w="25400">
            <a:solidFill>
              <a:srgbClr val="333399"/>
            </a:solidFill>
            <a:round/>
            <a:headEnd/>
            <a:tailEnd/>
          </a:ln>
          <a:extLst>
            <a:ext uri="{909E8E84-426E-40DD-AFC4-6F175D3DCCD1}">
              <a14:hiddenFill xmlns:a14="http://schemas.microsoft.com/office/drawing/2010/main">
                <a:noFill/>
              </a14:hiddenFill>
            </a:ext>
          </a:extLst>
        </xdr:spPr>
      </xdr:sp>
      <xdr:sp macro="" textlink="">
        <xdr:nvSpPr>
          <xdr:cNvPr id="3565" name="Line 39">
            <a:extLst>
              <a:ext uri="{FF2B5EF4-FFF2-40B4-BE49-F238E27FC236}">
                <a16:creationId xmlns:a16="http://schemas.microsoft.com/office/drawing/2014/main" xmlns="" id="{00000000-0008-0000-0200-0000ED0D0000}"/>
              </a:ext>
            </a:extLst>
          </xdr:cNvPr>
          <xdr:cNvSpPr>
            <a:spLocks noChangeShapeType="1"/>
          </xdr:cNvSpPr>
        </xdr:nvSpPr>
        <xdr:spPr bwMode="auto">
          <a:xfrm>
            <a:off x="738" y="18"/>
            <a:ext cx="0" cy="30"/>
          </a:xfrm>
          <a:prstGeom prst="line">
            <a:avLst/>
          </a:prstGeom>
          <a:noFill/>
          <a:ln w="25400">
            <a:solidFill>
              <a:srgbClr val="333399"/>
            </a:solidFill>
            <a:round/>
            <a:headEnd/>
            <a:tailEnd/>
          </a:ln>
          <a:extLst>
            <a:ext uri="{909E8E84-426E-40DD-AFC4-6F175D3DCCD1}">
              <a14:hiddenFill xmlns:a14="http://schemas.microsoft.com/office/drawing/2010/main">
                <a:noFill/>
              </a14:hiddenFill>
            </a:ext>
          </a:extLst>
        </xdr:spPr>
      </xdr:sp>
    </xdr:grpSp>
    <xdr:clientData/>
  </xdr:twoCellAnchor>
  <xdr:twoCellAnchor>
    <xdr:from>
      <xdr:col>54</xdr:col>
      <xdr:colOff>0</xdr:colOff>
      <xdr:row>1</xdr:row>
      <xdr:rowOff>0</xdr:rowOff>
    </xdr:from>
    <xdr:to>
      <xdr:col>91</xdr:col>
      <xdr:colOff>0</xdr:colOff>
      <xdr:row>2</xdr:row>
      <xdr:rowOff>0</xdr:rowOff>
    </xdr:to>
    <xdr:grpSp>
      <xdr:nvGrpSpPr>
        <xdr:cNvPr id="3537" name="Group 40">
          <a:extLst>
            <a:ext uri="{FF2B5EF4-FFF2-40B4-BE49-F238E27FC236}">
              <a16:creationId xmlns:a16="http://schemas.microsoft.com/office/drawing/2014/main" xmlns="" id="{00000000-0008-0000-0200-0000D10D0000}"/>
            </a:ext>
          </a:extLst>
        </xdr:cNvPr>
        <xdr:cNvGrpSpPr>
          <a:grpSpLocks/>
        </xdr:cNvGrpSpPr>
      </xdr:nvGrpSpPr>
      <xdr:grpSpPr bwMode="auto">
        <a:xfrm>
          <a:off x="10569388" y="89647"/>
          <a:ext cx="6651812" cy="277906"/>
          <a:chOff x="18" y="18"/>
          <a:chExt cx="720" cy="30"/>
        </a:xfrm>
      </xdr:grpSpPr>
      <xdr:sp macro="" textlink="">
        <xdr:nvSpPr>
          <xdr:cNvPr id="12" name="AutoShape 41">
            <a:extLst>
              <a:ext uri="{FF2B5EF4-FFF2-40B4-BE49-F238E27FC236}">
                <a16:creationId xmlns:a16="http://schemas.microsoft.com/office/drawing/2014/main" xmlns="" id="{00000000-0008-0000-0200-00000C000000}"/>
              </a:ext>
            </a:extLst>
          </xdr:cNvPr>
          <xdr:cNvSpPr>
            <a:spLocks noChangeArrowheads="1"/>
          </xdr:cNvSpPr>
        </xdr:nvSpPr>
        <xdr:spPr bwMode="auto">
          <a:xfrm>
            <a:off x="18" y="18"/>
            <a:ext cx="720" cy="30"/>
          </a:xfrm>
          <a:prstGeom prst="leftRightArrowCallout">
            <a:avLst>
              <a:gd name="adj1" fmla="val 33333"/>
              <a:gd name="adj2" fmla="val 50000"/>
              <a:gd name="adj3" fmla="val 90000"/>
              <a:gd name="adj4" fmla="val 50000"/>
            </a:avLst>
          </a:prstGeom>
          <a:gradFill rotWithShape="1">
            <a:gsLst>
              <a:gs pos="0">
                <a:srgbClr val="000080"/>
              </a:gs>
              <a:gs pos="50000">
                <a:srgbClr val="4343A1">
                  <a:gamma/>
                  <a:tint val="73725"/>
                  <a:invGamma/>
                </a:srgbClr>
              </a:gs>
              <a:gs pos="100000">
                <a:srgbClr val="000080"/>
              </a:gs>
            </a:gsLst>
            <a:lin ang="5400000" scaled="1"/>
          </a:gradFill>
          <a:ln w="25400">
            <a:solidFill>
              <a:srgbClr val="FF6600"/>
            </a:solidFill>
            <a:miter lim="800000"/>
            <a:headEnd/>
            <a:tailEnd/>
          </a:ln>
        </xdr:spPr>
        <xdr:txBody>
          <a:bodyPr vertOverflow="clip" wrap="square" lIns="36576" tIns="18288" rIns="36576" bIns="18288" anchor="ctr" upright="1"/>
          <a:lstStyle/>
          <a:p>
            <a:pPr algn="ctr" rtl="0">
              <a:defRPr sz="1000"/>
            </a:pPr>
            <a:r>
              <a:rPr lang="ja-JP" altLang="en-US" sz="1200" b="0" i="0" u="none" strike="noStrike" baseline="0">
                <a:solidFill>
                  <a:srgbClr val="FFFFFF"/>
                </a:solidFill>
                <a:latin typeface="HGSｺﾞｼｯｸE"/>
                <a:ea typeface="HGSｺﾞｼｯｸE"/>
              </a:rPr>
              <a:t>印刷範囲</a:t>
            </a:r>
            <a:endParaRPr lang="ja-JP" altLang="en-US"/>
          </a:p>
        </xdr:txBody>
      </xdr:sp>
      <xdr:sp macro="" textlink="">
        <xdr:nvSpPr>
          <xdr:cNvPr id="3561" name="Line 42">
            <a:extLst>
              <a:ext uri="{FF2B5EF4-FFF2-40B4-BE49-F238E27FC236}">
                <a16:creationId xmlns:a16="http://schemas.microsoft.com/office/drawing/2014/main" xmlns="" id="{00000000-0008-0000-0200-0000E90D0000}"/>
              </a:ext>
            </a:extLst>
          </xdr:cNvPr>
          <xdr:cNvSpPr>
            <a:spLocks noChangeShapeType="1"/>
          </xdr:cNvSpPr>
        </xdr:nvSpPr>
        <xdr:spPr bwMode="auto">
          <a:xfrm>
            <a:off x="18" y="18"/>
            <a:ext cx="0" cy="30"/>
          </a:xfrm>
          <a:prstGeom prst="line">
            <a:avLst/>
          </a:prstGeom>
          <a:noFill/>
          <a:ln w="25400">
            <a:solidFill>
              <a:srgbClr val="333399"/>
            </a:solidFill>
            <a:round/>
            <a:headEnd/>
            <a:tailEnd/>
          </a:ln>
          <a:extLst>
            <a:ext uri="{909E8E84-426E-40DD-AFC4-6F175D3DCCD1}">
              <a14:hiddenFill xmlns:a14="http://schemas.microsoft.com/office/drawing/2010/main">
                <a:noFill/>
              </a14:hiddenFill>
            </a:ext>
          </a:extLst>
        </xdr:spPr>
      </xdr:sp>
      <xdr:sp macro="" textlink="">
        <xdr:nvSpPr>
          <xdr:cNvPr id="3562" name="Line 43">
            <a:extLst>
              <a:ext uri="{FF2B5EF4-FFF2-40B4-BE49-F238E27FC236}">
                <a16:creationId xmlns:a16="http://schemas.microsoft.com/office/drawing/2014/main" xmlns="" id="{00000000-0008-0000-0200-0000EA0D0000}"/>
              </a:ext>
            </a:extLst>
          </xdr:cNvPr>
          <xdr:cNvSpPr>
            <a:spLocks noChangeShapeType="1"/>
          </xdr:cNvSpPr>
        </xdr:nvSpPr>
        <xdr:spPr bwMode="auto">
          <a:xfrm>
            <a:off x="738" y="18"/>
            <a:ext cx="0" cy="30"/>
          </a:xfrm>
          <a:prstGeom prst="line">
            <a:avLst/>
          </a:prstGeom>
          <a:noFill/>
          <a:ln w="25400">
            <a:solidFill>
              <a:srgbClr val="333399"/>
            </a:solidFill>
            <a:round/>
            <a:headEnd/>
            <a:tailEnd/>
          </a:ln>
          <a:extLst>
            <a:ext uri="{909E8E84-426E-40DD-AFC4-6F175D3DCCD1}">
              <a14:hiddenFill xmlns:a14="http://schemas.microsoft.com/office/drawing/2010/main">
                <a:noFill/>
              </a14:hiddenFill>
            </a:ext>
          </a:extLst>
        </xdr:spPr>
      </xdr:sp>
    </xdr:grpSp>
    <xdr:clientData/>
  </xdr:twoCellAnchor>
  <xdr:twoCellAnchor>
    <xdr:from>
      <xdr:col>39</xdr:col>
      <xdr:colOff>0</xdr:colOff>
      <xdr:row>54</xdr:row>
      <xdr:rowOff>0</xdr:rowOff>
    </xdr:from>
    <xdr:to>
      <xdr:col>53</xdr:col>
      <xdr:colOff>0</xdr:colOff>
      <xdr:row>68</xdr:row>
      <xdr:rowOff>0</xdr:rowOff>
    </xdr:to>
    <xdr:sp macro="" textlink="">
      <xdr:nvSpPr>
        <xdr:cNvPr id="15" name="AutoShape 56">
          <a:extLst>
            <a:ext uri="{FF2B5EF4-FFF2-40B4-BE49-F238E27FC236}">
              <a16:creationId xmlns:a16="http://schemas.microsoft.com/office/drawing/2014/main" xmlns="" id="{00000000-0008-0000-0200-00000F000000}"/>
            </a:ext>
          </a:extLst>
        </xdr:cNvPr>
        <xdr:cNvSpPr>
          <a:spLocks noChangeArrowheads="1"/>
        </xdr:cNvSpPr>
      </xdr:nvSpPr>
      <xdr:spPr bwMode="auto">
        <a:xfrm>
          <a:off x="7696200" y="10963275"/>
          <a:ext cx="3867150" cy="3048000"/>
        </a:xfrm>
        <a:prstGeom prst="roundRect">
          <a:avLst>
            <a:gd name="adj" fmla="val 6282"/>
          </a:avLst>
        </a:prstGeom>
        <a:solidFill>
          <a:srgbClr val="FF99CC"/>
        </a:solid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HGSｺﾞｼｯｸE"/>
              <a:ea typeface="HGSｺﾞｼｯｸE"/>
            </a:rPr>
            <a:t>評価項目として設定されていない項目は、行”又は“入力文字”を削除してください。</a:t>
          </a:r>
        </a:p>
        <a:p>
          <a:pPr algn="l" rtl="0">
            <a:lnSpc>
              <a:spcPts val="1200"/>
            </a:lnSpc>
            <a:defRPr sz="1000"/>
          </a:pPr>
          <a:endParaRPr lang="ja-JP" altLang="en-US" sz="1000" b="0" i="0" u="none" strike="noStrike" baseline="0">
            <a:solidFill>
              <a:srgbClr val="000000"/>
            </a:solidFill>
            <a:latin typeface="HGSｺﾞｼｯｸE"/>
            <a:ea typeface="HGSｺﾞｼｯｸE"/>
          </a:endParaRPr>
        </a:p>
        <a:p>
          <a:pPr algn="l" rtl="0">
            <a:lnSpc>
              <a:spcPts val="1200"/>
            </a:lnSpc>
            <a:defRPr sz="1000"/>
          </a:pPr>
          <a:r>
            <a:rPr lang="ja-JP" altLang="en-US" sz="1000" b="0" i="0" u="none" strike="noStrike" baseline="0">
              <a:solidFill>
                <a:srgbClr val="000000"/>
              </a:solidFill>
              <a:latin typeface="HGSｺﾞｼｯｸE"/>
              <a:ea typeface="HGSｺﾞｼｯｸE"/>
            </a:rPr>
            <a:t>行の削除方法</a:t>
          </a:r>
        </a:p>
        <a:p>
          <a:pPr algn="l" rtl="0">
            <a:lnSpc>
              <a:spcPts val="1200"/>
            </a:lnSpc>
            <a:defRPr sz="1000"/>
          </a:pPr>
          <a:endParaRPr lang="ja-JP" altLang="en-US" sz="1000" b="0" i="0" u="none" strike="noStrike" baseline="0">
            <a:solidFill>
              <a:srgbClr val="000000"/>
            </a:solidFill>
            <a:latin typeface="HGSｺﾞｼｯｸE"/>
            <a:ea typeface="HGSｺﾞｼｯｸE"/>
          </a:endParaRPr>
        </a:p>
        <a:p>
          <a:pPr algn="l" rtl="0">
            <a:lnSpc>
              <a:spcPts val="1200"/>
            </a:lnSpc>
            <a:defRPr sz="1000"/>
          </a:pPr>
          <a:r>
            <a:rPr lang="ja-JP" altLang="en-US" sz="1000" b="0" i="0" u="none" strike="noStrike" baseline="0">
              <a:solidFill>
                <a:srgbClr val="000000"/>
              </a:solidFill>
              <a:latin typeface="HGSｺﾞｼｯｸE"/>
              <a:ea typeface="HGSｺﾞｼｯｸE"/>
            </a:rPr>
            <a:t>左部の削除したい行の番号をクリックし、ツールバーから</a:t>
          </a:r>
        </a:p>
        <a:p>
          <a:pPr algn="l" rtl="0">
            <a:lnSpc>
              <a:spcPts val="1200"/>
            </a:lnSpc>
            <a:defRPr sz="1000"/>
          </a:pPr>
          <a:r>
            <a:rPr lang="ja-JP" altLang="en-US" sz="1000" b="0" i="0" u="none" strike="noStrike" baseline="0">
              <a:solidFill>
                <a:srgbClr val="000000"/>
              </a:solidFill>
              <a:latin typeface="HGSｺﾞｼｯｸE"/>
              <a:ea typeface="HGSｺﾞｼｯｸE"/>
            </a:rPr>
            <a:t>　1.編集(</a:t>
          </a:r>
          <a:r>
            <a:rPr lang="ja-JP" altLang="en-US" sz="1000" b="0" i="0" u="sng" strike="noStrike" baseline="0">
              <a:solidFill>
                <a:srgbClr val="000000"/>
              </a:solidFill>
              <a:latin typeface="HGSｺﾞｼｯｸE"/>
              <a:ea typeface="HGSｺﾞｼｯｸE"/>
            </a:rPr>
            <a:t>E</a:t>
          </a:r>
          <a:r>
            <a:rPr lang="ja-JP" altLang="en-US" sz="1000" b="0" i="0" u="none" strike="noStrike" baseline="0">
              <a:solidFill>
                <a:srgbClr val="000000"/>
              </a:solidFill>
              <a:latin typeface="HGSｺﾞｼｯｸE"/>
              <a:ea typeface="HGSｺﾞｼｯｸE"/>
            </a:rPr>
            <a:t>) を選択</a:t>
          </a:r>
        </a:p>
        <a:p>
          <a:pPr algn="l" rtl="0">
            <a:lnSpc>
              <a:spcPts val="1200"/>
            </a:lnSpc>
            <a:defRPr sz="1000"/>
          </a:pPr>
          <a:r>
            <a:rPr lang="ja-JP" altLang="en-US" sz="1000" b="0" i="0" u="none" strike="noStrike" baseline="0">
              <a:solidFill>
                <a:srgbClr val="000000"/>
              </a:solidFill>
              <a:latin typeface="HGSｺﾞｼｯｸE"/>
              <a:ea typeface="HGSｺﾞｼｯｸE"/>
            </a:rPr>
            <a:t>　2.削除(</a:t>
          </a:r>
          <a:r>
            <a:rPr lang="ja-JP" altLang="en-US" sz="1000" b="0" i="0" u="sng" strike="noStrike" baseline="0">
              <a:solidFill>
                <a:srgbClr val="000000"/>
              </a:solidFill>
              <a:latin typeface="HGSｺﾞｼｯｸE"/>
              <a:ea typeface="HGSｺﾞｼｯｸE"/>
            </a:rPr>
            <a:t>D</a:t>
          </a:r>
          <a:r>
            <a:rPr lang="ja-JP" altLang="en-US" sz="1000" b="0" i="0" u="none" strike="noStrike" baseline="0">
              <a:solidFill>
                <a:srgbClr val="000000"/>
              </a:solidFill>
              <a:latin typeface="HGSｺﾞｼｯｸE"/>
              <a:ea typeface="HGSｺﾞｼｯｸE"/>
            </a:rPr>
            <a:t>)を選択</a:t>
          </a:r>
        </a:p>
        <a:p>
          <a:pPr algn="l" rtl="0">
            <a:lnSpc>
              <a:spcPts val="1200"/>
            </a:lnSpc>
            <a:defRPr sz="1000"/>
          </a:pPr>
          <a:endParaRPr lang="ja-JP" altLang="en-US" sz="1000" b="0" i="0" u="none" strike="noStrike" baseline="0">
            <a:solidFill>
              <a:srgbClr val="000000"/>
            </a:solidFill>
            <a:latin typeface="HGSｺﾞｼｯｸE"/>
            <a:ea typeface="HGSｺﾞｼｯｸE"/>
          </a:endParaRPr>
        </a:p>
        <a:p>
          <a:pPr algn="l" rtl="0">
            <a:lnSpc>
              <a:spcPts val="1100"/>
            </a:lnSpc>
            <a:defRPr sz="1000"/>
          </a:pPr>
          <a:endParaRPr lang="ja-JP" altLang="en-US"/>
        </a:p>
      </xdr:txBody>
    </xdr:sp>
    <xdr:clientData/>
  </xdr:twoCellAnchor>
  <xdr:twoCellAnchor>
    <xdr:from>
      <xdr:col>39</xdr:col>
      <xdr:colOff>85725</xdr:colOff>
      <xdr:row>1</xdr:row>
      <xdr:rowOff>0</xdr:rowOff>
    </xdr:from>
    <xdr:to>
      <xdr:col>45</xdr:col>
      <xdr:colOff>209550</xdr:colOff>
      <xdr:row>5</xdr:row>
      <xdr:rowOff>209550</xdr:rowOff>
    </xdr:to>
    <xdr:grpSp>
      <xdr:nvGrpSpPr>
        <xdr:cNvPr id="3541" name="Group 77">
          <a:extLst>
            <a:ext uri="{FF2B5EF4-FFF2-40B4-BE49-F238E27FC236}">
              <a16:creationId xmlns:a16="http://schemas.microsoft.com/office/drawing/2014/main" xmlns="" id="{00000000-0008-0000-0200-0000D50D0000}"/>
            </a:ext>
          </a:extLst>
        </xdr:cNvPr>
        <xdr:cNvGrpSpPr>
          <a:grpSpLocks/>
        </xdr:cNvGrpSpPr>
      </xdr:nvGrpSpPr>
      <xdr:grpSpPr bwMode="auto">
        <a:xfrm>
          <a:off x="6979584" y="89647"/>
          <a:ext cx="1629895" cy="881903"/>
          <a:chOff x="756" y="10"/>
          <a:chExt cx="187" cy="94"/>
        </a:xfrm>
      </xdr:grpSpPr>
      <xdr:sp macro="" textlink="">
        <xdr:nvSpPr>
          <xdr:cNvPr id="3553" name="AutoShape 78">
            <a:extLst>
              <a:ext uri="{FF2B5EF4-FFF2-40B4-BE49-F238E27FC236}">
                <a16:creationId xmlns:a16="http://schemas.microsoft.com/office/drawing/2014/main" xmlns="" id="{00000000-0008-0000-0200-0000E10D0000}"/>
              </a:ext>
            </a:extLst>
          </xdr:cNvPr>
          <xdr:cNvSpPr>
            <a:spLocks noChangeArrowheads="1"/>
          </xdr:cNvSpPr>
        </xdr:nvSpPr>
        <xdr:spPr bwMode="auto">
          <a:xfrm>
            <a:off x="756" y="10"/>
            <a:ext cx="180" cy="93"/>
          </a:xfrm>
          <a:prstGeom prst="roundRect">
            <a:avLst>
              <a:gd name="adj" fmla="val 16667"/>
            </a:avLst>
          </a:prstGeom>
          <a:solidFill>
            <a:srgbClr val="FFFFFF"/>
          </a:solidFill>
          <a:ln w="9525">
            <a:solidFill>
              <a:srgbClr val="FF0000"/>
            </a:solidFill>
            <a:round/>
            <a:headEnd/>
            <a:tailEnd/>
          </a:ln>
        </xdr:spPr>
      </xdr:sp>
      <xdr:sp macro="" textlink="">
        <xdr:nvSpPr>
          <xdr:cNvPr id="3554" name="Rectangle 79">
            <a:extLst>
              <a:ext uri="{FF2B5EF4-FFF2-40B4-BE49-F238E27FC236}">
                <a16:creationId xmlns:a16="http://schemas.microsoft.com/office/drawing/2014/main" xmlns="" id="{00000000-0008-0000-0200-0000E20D0000}"/>
              </a:ext>
            </a:extLst>
          </xdr:cNvPr>
          <xdr:cNvSpPr>
            <a:spLocks noChangeArrowheads="1"/>
          </xdr:cNvSpPr>
        </xdr:nvSpPr>
        <xdr:spPr bwMode="auto">
          <a:xfrm>
            <a:off x="763" y="41"/>
            <a:ext cx="20" cy="19"/>
          </a:xfrm>
          <a:prstGeom prst="rect">
            <a:avLst/>
          </a:prstGeom>
          <a:solidFill>
            <a:srgbClr val="FFFF99"/>
          </a:solidFill>
          <a:ln w="9525">
            <a:solidFill>
              <a:srgbClr val="000000"/>
            </a:solidFill>
            <a:miter lim="800000"/>
            <a:headEnd/>
            <a:tailEnd/>
          </a:ln>
        </xdr:spPr>
      </xdr:sp>
      <xdr:sp macro="" textlink="">
        <xdr:nvSpPr>
          <xdr:cNvPr id="21" name="Rectangle 80">
            <a:extLst>
              <a:ext uri="{FF2B5EF4-FFF2-40B4-BE49-F238E27FC236}">
                <a16:creationId xmlns:a16="http://schemas.microsoft.com/office/drawing/2014/main" xmlns="" id="{00000000-0008-0000-0200-000015000000}"/>
              </a:ext>
            </a:extLst>
          </xdr:cNvPr>
          <xdr:cNvSpPr>
            <a:spLocks noChangeArrowheads="1"/>
          </xdr:cNvSpPr>
        </xdr:nvSpPr>
        <xdr:spPr bwMode="auto">
          <a:xfrm>
            <a:off x="783" y="42"/>
            <a:ext cx="160" cy="18"/>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SｺﾞｼｯｸE"/>
                <a:ea typeface="HGSｺﾞｼｯｸE"/>
              </a:rPr>
              <a:t>⇒データを直接入力</a:t>
            </a:r>
            <a:endParaRPr lang="ja-JP" altLang="en-US"/>
          </a:p>
        </xdr:txBody>
      </xdr:sp>
      <xdr:sp macro="" textlink="">
        <xdr:nvSpPr>
          <xdr:cNvPr id="3556" name="Rectangle 81">
            <a:extLst>
              <a:ext uri="{FF2B5EF4-FFF2-40B4-BE49-F238E27FC236}">
                <a16:creationId xmlns:a16="http://schemas.microsoft.com/office/drawing/2014/main" xmlns="" id="{00000000-0008-0000-0200-0000E40D0000}"/>
              </a:ext>
            </a:extLst>
          </xdr:cNvPr>
          <xdr:cNvSpPr>
            <a:spLocks noChangeArrowheads="1"/>
          </xdr:cNvSpPr>
        </xdr:nvSpPr>
        <xdr:spPr bwMode="auto">
          <a:xfrm>
            <a:off x="763" y="62"/>
            <a:ext cx="20" cy="18"/>
          </a:xfrm>
          <a:prstGeom prst="rect">
            <a:avLst/>
          </a:prstGeom>
          <a:solidFill>
            <a:srgbClr val="CCFFCC"/>
          </a:solidFill>
          <a:ln w="9525">
            <a:solidFill>
              <a:srgbClr val="000000"/>
            </a:solidFill>
            <a:miter lim="800000"/>
            <a:headEnd/>
            <a:tailEnd/>
          </a:ln>
        </xdr:spPr>
      </xdr:sp>
      <xdr:sp macro="" textlink="">
        <xdr:nvSpPr>
          <xdr:cNvPr id="23" name="Rectangle 82">
            <a:extLst>
              <a:ext uri="{FF2B5EF4-FFF2-40B4-BE49-F238E27FC236}">
                <a16:creationId xmlns:a16="http://schemas.microsoft.com/office/drawing/2014/main" xmlns="" id="{00000000-0008-0000-0200-000017000000}"/>
              </a:ext>
            </a:extLst>
          </xdr:cNvPr>
          <xdr:cNvSpPr>
            <a:spLocks noChangeArrowheads="1"/>
          </xdr:cNvSpPr>
        </xdr:nvSpPr>
        <xdr:spPr bwMode="auto">
          <a:xfrm>
            <a:off x="783" y="62"/>
            <a:ext cx="160" cy="42"/>
          </a:xfrm>
          <a:prstGeom prst="rect">
            <a:avLst/>
          </a:prstGeom>
          <a:no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SｺﾞｼｯｸE"/>
                <a:ea typeface="HGSｺﾞｼｯｸE"/>
              </a:rPr>
              <a:t>⇒データを選択</a:t>
            </a:r>
          </a:p>
          <a:p>
            <a:pPr algn="l" rtl="0">
              <a:lnSpc>
                <a:spcPts val="1200"/>
              </a:lnSpc>
              <a:defRPr sz="1000"/>
            </a:pPr>
            <a:r>
              <a:rPr lang="ja-JP" altLang="en-US" sz="1100" b="0" i="0" u="none" strike="noStrike" baseline="0">
                <a:solidFill>
                  <a:srgbClr val="000000"/>
                </a:solidFill>
                <a:latin typeface="HGSｺﾞｼｯｸE"/>
                <a:ea typeface="HGSｺﾞｼｯｸE"/>
              </a:rPr>
              <a:t>　　　又は直接入力</a:t>
            </a:r>
            <a:endParaRPr lang="ja-JP" altLang="en-US"/>
          </a:p>
        </xdr:txBody>
      </xdr:sp>
      <xdr:sp macro="" textlink="">
        <xdr:nvSpPr>
          <xdr:cNvPr id="3558" name="Rectangle 83">
            <a:extLst>
              <a:ext uri="{FF2B5EF4-FFF2-40B4-BE49-F238E27FC236}">
                <a16:creationId xmlns:a16="http://schemas.microsoft.com/office/drawing/2014/main" xmlns="" id="{00000000-0008-0000-0200-0000E60D0000}"/>
              </a:ext>
            </a:extLst>
          </xdr:cNvPr>
          <xdr:cNvSpPr>
            <a:spLocks noChangeArrowheads="1"/>
          </xdr:cNvSpPr>
        </xdr:nvSpPr>
        <xdr:spPr bwMode="auto">
          <a:xfrm>
            <a:off x="763" y="20"/>
            <a:ext cx="20" cy="19"/>
          </a:xfrm>
          <a:prstGeom prst="rect">
            <a:avLst/>
          </a:prstGeom>
          <a:solidFill>
            <a:srgbClr val="CCFFFF"/>
          </a:solidFill>
          <a:ln w="9525">
            <a:solidFill>
              <a:srgbClr val="000000"/>
            </a:solidFill>
            <a:miter lim="800000"/>
            <a:headEnd/>
            <a:tailEnd/>
          </a:ln>
        </xdr:spPr>
      </xdr:sp>
      <xdr:sp macro="" textlink="">
        <xdr:nvSpPr>
          <xdr:cNvPr id="25" name="Rectangle 84">
            <a:extLst>
              <a:ext uri="{FF2B5EF4-FFF2-40B4-BE49-F238E27FC236}">
                <a16:creationId xmlns:a16="http://schemas.microsoft.com/office/drawing/2014/main" xmlns="" id="{00000000-0008-0000-0200-000019000000}"/>
              </a:ext>
            </a:extLst>
          </xdr:cNvPr>
          <xdr:cNvSpPr>
            <a:spLocks noChangeArrowheads="1"/>
          </xdr:cNvSpPr>
        </xdr:nvSpPr>
        <xdr:spPr bwMode="auto">
          <a:xfrm>
            <a:off x="783" y="21"/>
            <a:ext cx="160" cy="18"/>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SｺﾞｼｯｸE"/>
                <a:ea typeface="HGSｺﾞｼｯｸE"/>
              </a:rPr>
              <a:t>⇒データを選択</a:t>
            </a:r>
            <a:endParaRPr lang="ja-JP" altLang="en-US"/>
          </a:p>
        </xdr:txBody>
      </xdr:sp>
    </xdr:grpSp>
    <xdr:clientData/>
  </xdr:twoCellAnchor>
  <xdr:twoCellAnchor>
    <xdr:from>
      <xdr:col>1</xdr:col>
      <xdr:colOff>83608</xdr:colOff>
      <xdr:row>4</xdr:row>
      <xdr:rowOff>25401</xdr:rowOff>
    </xdr:from>
    <xdr:to>
      <xdr:col>37</xdr:col>
      <xdr:colOff>9066</xdr:colOff>
      <xdr:row>6</xdr:row>
      <xdr:rowOff>9526</xdr:rowOff>
    </xdr:to>
    <xdr:sp macro="" textlink="">
      <xdr:nvSpPr>
        <xdr:cNvPr id="39" name="テキスト ボックス 38">
          <a:extLst>
            <a:ext uri="{FF2B5EF4-FFF2-40B4-BE49-F238E27FC236}">
              <a16:creationId xmlns:a16="http://schemas.microsoft.com/office/drawing/2014/main" xmlns="" id="{00000000-0008-0000-0200-000027000000}"/>
            </a:ext>
          </a:extLst>
        </xdr:cNvPr>
        <xdr:cNvSpPr txBox="1"/>
      </xdr:nvSpPr>
      <xdr:spPr>
        <a:xfrm>
          <a:off x="178858" y="692151"/>
          <a:ext cx="6783458" cy="393700"/>
        </a:xfrm>
        <a:prstGeom prst="rect">
          <a:avLst/>
        </a:prstGeom>
        <a:solidFill>
          <a:srgbClr val="FFFFFF">
            <a:alpha val="80000"/>
          </a:srgb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ゴシック" panose="020B0609070205080204" pitchFamily="49" charset="-128"/>
              <a:ea typeface="ＭＳ ゴシック" panose="020B0609070205080204" pitchFamily="49" charset="-128"/>
            </a:rPr>
            <a:t>令和</a:t>
          </a:r>
          <a:r>
            <a:rPr kumimoji="1" lang="en-US" altLang="ja-JP" sz="1800">
              <a:latin typeface="ＭＳ ゴシック" panose="020B0609070205080204" pitchFamily="49" charset="-128"/>
              <a:ea typeface="ＭＳ ゴシック" panose="020B0609070205080204" pitchFamily="49" charset="-128"/>
            </a:rPr>
            <a:t>6</a:t>
          </a:r>
          <a:r>
            <a:rPr kumimoji="1" lang="ja-JP" altLang="en-US" sz="1800">
              <a:latin typeface="ＭＳ ゴシック" panose="020B0609070205080204" pitchFamily="49" charset="-128"/>
              <a:ea typeface="ＭＳ ゴシック" panose="020B0609070205080204" pitchFamily="49" charset="-128"/>
            </a:rPr>
            <a:t>年</a:t>
          </a:r>
          <a:r>
            <a:rPr kumimoji="1" lang="en-US" altLang="ja-JP" sz="1800">
              <a:latin typeface="ＭＳ ゴシック" panose="020B0609070205080204" pitchFamily="49" charset="-128"/>
              <a:ea typeface="ＭＳ ゴシック" panose="020B0609070205080204" pitchFamily="49" charset="-128"/>
            </a:rPr>
            <a:t>4</a:t>
          </a:r>
          <a:r>
            <a:rPr kumimoji="1" lang="ja-JP" altLang="en-US" sz="1800">
              <a:latin typeface="ＭＳ ゴシック" panose="020B0609070205080204" pitchFamily="49" charset="-128"/>
              <a:ea typeface="ＭＳ ゴシック" panose="020B0609070205080204" pitchFamily="49" charset="-128"/>
            </a:rPr>
            <a:t>月</a:t>
          </a:r>
          <a:r>
            <a:rPr kumimoji="1" lang="en-US" altLang="ja-JP" sz="1800">
              <a:latin typeface="ＭＳ ゴシック" panose="020B0609070205080204" pitchFamily="49" charset="-128"/>
              <a:ea typeface="ＭＳ ゴシック" panose="020B0609070205080204" pitchFamily="49" charset="-128"/>
            </a:rPr>
            <a:t>1</a:t>
          </a:r>
          <a:r>
            <a:rPr kumimoji="1" lang="ja-JP" altLang="en-US" sz="1800">
              <a:latin typeface="ＭＳ ゴシック" panose="020B0609070205080204" pitchFamily="49" charset="-128"/>
              <a:ea typeface="ＭＳ ゴシック" panose="020B0609070205080204" pitchFamily="49" charset="-128"/>
            </a:rPr>
            <a:t>日以降（事前審査登録制度対象）</a:t>
          </a:r>
          <a:endParaRPr kumimoji="1" lang="en-US" altLang="ja-JP" sz="1800">
            <a:latin typeface="ＭＳ ゴシック" panose="020B0609070205080204" pitchFamily="49" charset="-128"/>
            <a:ea typeface="ＭＳ ゴシック" panose="020B0609070205080204" pitchFamily="49" charset="-128"/>
          </a:endParaRPr>
        </a:p>
      </xdr:txBody>
    </xdr:sp>
    <xdr:clientData/>
  </xdr:twoCellAnchor>
  <xdr:twoCellAnchor>
    <xdr:from>
      <xdr:col>46</xdr:col>
      <xdr:colOff>0</xdr:colOff>
      <xdr:row>1</xdr:row>
      <xdr:rowOff>0</xdr:rowOff>
    </xdr:from>
    <xdr:to>
      <xdr:col>49</xdr:col>
      <xdr:colOff>247650</xdr:colOff>
      <xdr:row>5</xdr:row>
      <xdr:rowOff>200024</xdr:rowOff>
    </xdr:to>
    <xdr:sp macro="" textlink="">
      <xdr:nvSpPr>
        <xdr:cNvPr id="32" name="Text Box 21">
          <a:extLst>
            <a:ext uri="{FF2B5EF4-FFF2-40B4-BE49-F238E27FC236}">
              <a16:creationId xmlns:a16="http://schemas.microsoft.com/office/drawing/2014/main" xmlns="" id="{00000000-0008-0000-0200-000020000000}"/>
            </a:ext>
          </a:extLst>
        </xdr:cNvPr>
        <xdr:cNvSpPr txBox="1">
          <a:spLocks noChangeArrowheads="1"/>
        </xdr:cNvSpPr>
      </xdr:nvSpPr>
      <xdr:spPr bwMode="auto">
        <a:xfrm>
          <a:off x="9267825" y="95250"/>
          <a:ext cx="1076325" cy="8858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HGｺﾞｼｯｸE" panose="020B0909000000000000" pitchFamily="49" charset="-128"/>
              <a:ea typeface="HGｺﾞｼｯｸE" panose="020B0909000000000000" pitchFamily="49" charset="-128"/>
            </a:rPr>
            <a:t>和暦表記を確認してください</a:t>
          </a:r>
        </a:p>
      </xdr:txBody>
    </xdr:sp>
    <xdr:clientData fPrintsWithSheet="0"/>
  </xdr:twoCellAnchor>
  <xdr:twoCellAnchor>
    <xdr:from>
      <xdr:col>13</xdr:col>
      <xdr:colOff>114300</xdr:colOff>
      <xdr:row>34</xdr:row>
      <xdr:rowOff>19051</xdr:rowOff>
    </xdr:from>
    <xdr:to>
      <xdr:col>19</xdr:col>
      <xdr:colOff>38099</xdr:colOff>
      <xdr:row>37</xdr:row>
      <xdr:rowOff>19051</xdr:rowOff>
    </xdr:to>
    <xdr:sp macro="" textlink="">
      <xdr:nvSpPr>
        <xdr:cNvPr id="35" name="AutoShape 17">
          <a:extLst>
            <a:ext uri="{FF2B5EF4-FFF2-40B4-BE49-F238E27FC236}">
              <a16:creationId xmlns:a16="http://schemas.microsoft.com/office/drawing/2014/main" xmlns="" id="{00000000-0008-0000-0200-000023000000}"/>
            </a:ext>
          </a:extLst>
        </xdr:cNvPr>
        <xdr:cNvSpPr>
          <a:spLocks noChangeArrowheads="1"/>
        </xdr:cNvSpPr>
      </xdr:nvSpPr>
      <xdr:spPr bwMode="auto">
        <a:xfrm>
          <a:off x="2590800" y="7153276"/>
          <a:ext cx="1142999" cy="571500"/>
        </a:xfrm>
        <a:prstGeom prst="wedgeRoundRectCallout">
          <a:avLst>
            <a:gd name="adj1" fmla="val 56193"/>
            <a:gd name="adj2" fmla="val -131357"/>
            <a:gd name="adj3" fmla="val 16667"/>
          </a:avLst>
        </a:prstGeom>
        <a:solidFill>
          <a:srgbClr val="FFFFFF"/>
        </a:solidFill>
        <a:ln w="9525">
          <a:solidFill>
            <a:srgbClr val="0000FF"/>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FF"/>
              </a:solidFill>
              <a:latin typeface="HGSｺﾞｼｯｸE"/>
              <a:ea typeface="HGSｺﾞｼｯｸE"/>
            </a:rPr>
            <a:t>対象業種以外は</a:t>
          </a:r>
          <a:endParaRPr lang="en-US" altLang="ja-JP" sz="1000" b="0" i="0" u="none" strike="noStrike" baseline="0">
            <a:solidFill>
              <a:srgbClr val="0000FF"/>
            </a:solidFill>
            <a:latin typeface="HGSｺﾞｼｯｸE"/>
            <a:ea typeface="HGSｺﾞｼｯｸE"/>
          </a:endParaRPr>
        </a:p>
        <a:p>
          <a:pPr algn="ctr" rtl="0">
            <a:defRPr sz="1000"/>
          </a:pPr>
          <a:r>
            <a:rPr lang="ja-JP" altLang="en-US" sz="1000" b="0" i="0" u="none" strike="noStrike" baseline="0">
              <a:solidFill>
                <a:srgbClr val="0000FF"/>
              </a:solidFill>
              <a:latin typeface="HGSｺﾞｼｯｸE"/>
              <a:ea typeface="HGSｺﾞｼｯｸE"/>
            </a:rPr>
            <a:t>非表示</a:t>
          </a:r>
          <a:endParaRPr lang="ja-JP" altLang="en-US"/>
        </a:p>
      </xdr:txBody>
    </xdr:sp>
    <xdr:clientData/>
  </xdr:twoCellAnchor>
  <xdr:twoCellAnchor>
    <xdr:from>
      <xdr:col>5</xdr:col>
      <xdr:colOff>161925</xdr:colOff>
      <xdr:row>51</xdr:row>
      <xdr:rowOff>57150</xdr:rowOff>
    </xdr:from>
    <xdr:to>
      <xdr:col>12</xdr:col>
      <xdr:colOff>95250</xdr:colOff>
      <xdr:row>53</xdr:row>
      <xdr:rowOff>180975</xdr:rowOff>
    </xdr:to>
    <xdr:sp macro="" textlink="">
      <xdr:nvSpPr>
        <xdr:cNvPr id="40" name="AutoShape 17">
          <a:extLst>
            <a:ext uri="{FF2B5EF4-FFF2-40B4-BE49-F238E27FC236}">
              <a16:creationId xmlns:a16="http://schemas.microsoft.com/office/drawing/2014/main" xmlns="" id="{00000000-0008-0000-0200-000028000000}"/>
            </a:ext>
          </a:extLst>
        </xdr:cNvPr>
        <xdr:cNvSpPr>
          <a:spLocks noChangeArrowheads="1"/>
        </xdr:cNvSpPr>
      </xdr:nvSpPr>
      <xdr:spPr bwMode="auto">
        <a:xfrm>
          <a:off x="1038225" y="11315700"/>
          <a:ext cx="1333500" cy="504825"/>
        </a:xfrm>
        <a:prstGeom prst="wedgeRoundRectCallout">
          <a:avLst>
            <a:gd name="adj1" fmla="val 129852"/>
            <a:gd name="adj2" fmla="val -290625"/>
            <a:gd name="adj3" fmla="val 16667"/>
          </a:avLst>
        </a:prstGeom>
        <a:solidFill>
          <a:srgbClr val="FFFFFF"/>
        </a:solidFill>
        <a:ln w="9525">
          <a:solidFill>
            <a:srgbClr val="0000FF"/>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FF"/>
              </a:solidFill>
              <a:latin typeface="HGSｺﾞｼｯｸE"/>
              <a:ea typeface="HGSｺﾞｼｯｸE"/>
            </a:rPr>
            <a:t>土木一式工事以外は非表示</a:t>
          </a:r>
          <a:endParaRPr lang="ja-JP" altLang="en-US"/>
        </a:p>
      </xdr:txBody>
    </xdr:sp>
    <xdr:clientData/>
  </xdr:twoCellAnchor>
  <xdr:twoCellAnchor>
    <xdr:from>
      <xdr:col>12</xdr:col>
      <xdr:colOff>161925</xdr:colOff>
      <xdr:row>51</xdr:row>
      <xdr:rowOff>57150</xdr:rowOff>
    </xdr:from>
    <xdr:to>
      <xdr:col>19</xdr:col>
      <xdr:colOff>76200</xdr:colOff>
      <xdr:row>53</xdr:row>
      <xdr:rowOff>180975</xdr:rowOff>
    </xdr:to>
    <xdr:sp macro="" textlink="">
      <xdr:nvSpPr>
        <xdr:cNvPr id="41" name="AutoShape 17">
          <a:extLst>
            <a:ext uri="{FF2B5EF4-FFF2-40B4-BE49-F238E27FC236}">
              <a16:creationId xmlns:a16="http://schemas.microsoft.com/office/drawing/2014/main" xmlns="" id="{00000000-0008-0000-0200-000029000000}"/>
            </a:ext>
          </a:extLst>
        </xdr:cNvPr>
        <xdr:cNvSpPr>
          <a:spLocks noChangeArrowheads="1"/>
        </xdr:cNvSpPr>
      </xdr:nvSpPr>
      <xdr:spPr bwMode="auto">
        <a:xfrm>
          <a:off x="2438400" y="11753850"/>
          <a:ext cx="1333500" cy="504825"/>
        </a:xfrm>
        <a:prstGeom prst="wedgeRoundRectCallout">
          <a:avLst>
            <a:gd name="adj1" fmla="val 73424"/>
            <a:gd name="adj2" fmla="val -403832"/>
            <a:gd name="adj3" fmla="val 16667"/>
          </a:avLst>
        </a:prstGeom>
        <a:solidFill>
          <a:srgbClr val="FFFFFF"/>
        </a:solidFill>
        <a:ln w="9525">
          <a:solidFill>
            <a:srgbClr val="0000FF"/>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FF"/>
              </a:solidFill>
              <a:latin typeface="HGSｺﾞｼｯｸE"/>
              <a:ea typeface="HGSｺﾞｼｯｸE"/>
            </a:rPr>
            <a:t>土木一式工事以外は非表示</a:t>
          </a:r>
          <a:endParaRPr lang="ja-JP" altLang="en-US"/>
        </a:p>
      </xdr:txBody>
    </xdr:sp>
    <xdr:clientData/>
  </xdr:twoCellAnchor>
  <xdr:twoCellAnchor>
    <xdr:from>
      <xdr:col>19</xdr:col>
      <xdr:colOff>190500</xdr:colOff>
      <xdr:row>38</xdr:row>
      <xdr:rowOff>9525</xdr:rowOff>
    </xdr:from>
    <xdr:to>
      <xdr:col>22</xdr:col>
      <xdr:colOff>190500</xdr:colOff>
      <xdr:row>39</xdr:row>
      <xdr:rowOff>9525</xdr:rowOff>
    </xdr:to>
    <xdr:sp macro="" textlink="">
      <xdr:nvSpPr>
        <xdr:cNvPr id="45" name="AutoShape 22">
          <a:extLst>
            <a:ext uri="{FF2B5EF4-FFF2-40B4-BE49-F238E27FC236}">
              <a16:creationId xmlns:a16="http://schemas.microsoft.com/office/drawing/2014/main" xmlns="" id="{00000000-0008-0000-0200-00002D000000}"/>
            </a:ext>
          </a:extLst>
        </xdr:cNvPr>
        <xdr:cNvSpPr>
          <a:spLocks noChangeArrowheads="1"/>
        </xdr:cNvSpPr>
      </xdr:nvSpPr>
      <xdr:spPr bwMode="auto">
        <a:xfrm>
          <a:off x="3886200" y="8858250"/>
          <a:ext cx="657225" cy="190500"/>
        </a:xfrm>
        <a:prstGeom prst="wedgeRoundRectCallout">
          <a:avLst>
            <a:gd name="adj1" fmla="val 77970"/>
            <a:gd name="adj2" fmla="val 100000"/>
            <a:gd name="adj3" fmla="val 16667"/>
          </a:avLst>
        </a:prstGeom>
        <a:solidFill>
          <a:srgbClr val="FFFFFF"/>
        </a:solidFill>
        <a:ln w="9525">
          <a:solidFill>
            <a:srgbClr val="0000FF"/>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FF"/>
              </a:solidFill>
              <a:latin typeface="HGSｺﾞｼｯｸE"/>
              <a:ea typeface="HGSｺﾞｼｯｸE"/>
            </a:rPr>
            <a:t>選択</a:t>
          </a:r>
          <a:endParaRPr lang="ja-JP" altLang="en-US"/>
        </a:p>
      </xdr:txBody>
    </xdr:sp>
    <xdr:clientData/>
  </xdr:twoCellAnchor>
  <xdr:oneCellAnchor>
    <xdr:from>
      <xdr:col>39</xdr:col>
      <xdr:colOff>0</xdr:colOff>
      <xdr:row>10</xdr:row>
      <xdr:rowOff>0</xdr:rowOff>
    </xdr:from>
    <xdr:ext cx="1876636" cy="581423"/>
    <xdr:sp macro="" textlink="">
      <xdr:nvSpPr>
        <xdr:cNvPr id="42" name="Text Box 21">
          <a:extLst>
            <a:ext uri="{FF2B5EF4-FFF2-40B4-BE49-F238E27FC236}">
              <a16:creationId xmlns:a16="http://schemas.microsoft.com/office/drawing/2014/main" xmlns="" id="{00000000-0008-0000-0200-00002A000000}"/>
            </a:ext>
          </a:extLst>
        </xdr:cNvPr>
        <xdr:cNvSpPr txBox="1">
          <a:spLocks noChangeArrowheads="1"/>
        </xdr:cNvSpPr>
      </xdr:nvSpPr>
      <xdr:spPr bwMode="auto">
        <a:xfrm>
          <a:off x="7696200" y="1838325"/>
          <a:ext cx="1876636" cy="581423"/>
        </a:xfrm>
        <a:prstGeom prst="rect">
          <a:avLst/>
        </a:prstGeom>
        <a:solidFill>
          <a:srgbClr xmlns:mc="http://schemas.openxmlformats.org/markup-compatibility/2006" xmlns:a14="http://schemas.microsoft.com/office/drawing/2010/main" val="FFFFFF" mc:Ignorable="a14" a14:legacySpreadsheetColorIndex="65"/>
        </a:solidFill>
        <a:ln w="57150" cmpd="dbl">
          <a:solidFill>
            <a:srgbClr xmlns:mc="http://schemas.openxmlformats.org/markup-compatibility/2006" xmlns:a14="http://schemas.microsoft.com/office/drawing/2010/main" val="FF0000" mc:Ignorable="a14" a14:legacySpreadsheetColorIndex="10"/>
          </a:solidFill>
          <a:prstDash val="solid"/>
          <a:miter lim="800000"/>
          <a:headEnd/>
          <a:tailEnd/>
        </a:ln>
      </xdr:spPr>
      <xdr:txBody>
        <a:bodyPr vertOverflow="clip" horzOverflow="clip" wrap="none" lIns="180000" tIns="72000" rIns="72000" bIns="72000" anchor="t" upright="1">
          <a:spAutoFit/>
        </a:bodyPr>
        <a:lstStyle/>
        <a:p>
          <a:pPr algn="ctr" rtl="0">
            <a:lnSpc>
              <a:spcPts val="1700"/>
            </a:lnSpc>
            <a:defRPr sz="1000"/>
          </a:pPr>
          <a:r>
            <a:rPr lang="ja-JP" altLang="en-US" sz="1400" b="1" i="0" u="none" strike="noStrike" baseline="0">
              <a:solidFill>
                <a:srgbClr val="FF0000"/>
              </a:solidFill>
              <a:latin typeface="HGｺﾞｼｯｸE" panose="020B0909000000000000" pitchFamily="49" charset="-128"/>
              <a:ea typeface="HGｺﾞｼｯｸE" panose="020B0909000000000000" pitchFamily="49" charset="-128"/>
            </a:rPr>
            <a:t>入札参加者</a:t>
          </a:r>
          <a:r>
            <a:rPr lang="en-US" altLang="ja-JP" sz="1400" b="1" i="0" u="none" strike="noStrike" baseline="0">
              <a:solidFill>
                <a:srgbClr val="FF0000"/>
              </a:solidFill>
              <a:latin typeface="HGｺﾞｼｯｸE" panose="020B0909000000000000" pitchFamily="49" charset="-128"/>
              <a:ea typeface="HGｺﾞｼｯｸE" panose="020B0909000000000000" pitchFamily="49" charset="-128"/>
            </a:rPr>
            <a:t>【</a:t>
          </a:r>
          <a:r>
            <a:rPr lang="ja-JP" altLang="en-US" sz="1400" b="1" i="0" u="none" strike="noStrike" baseline="0">
              <a:solidFill>
                <a:srgbClr val="FF0000"/>
              </a:solidFill>
              <a:latin typeface="HGｺﾞｼｯｸE" panose="020B0909000000000000" pitchFamily="49" charset="-128"/>
              <a:ea typeface="HGｺﾞｼｯｸE" panose="020B0909000000000000" pitchFamily="49" charset="-128"/>
            </a:rPr>
            <a:t>注意</a:t>
          </a:r>
          <a:r>
            <a:rPr lang="en-US" altLang="ja-JP" sz="1400" b="1" i="0" u="none" strike="noStrike" baseline="0">
              <a:solidFill>
                <a:srgbClr val="FF0000"/>
              </a:solidFill>
              <a:latin typeface="HGｺﾞｼｯｸE" panose="020B0909000000000000" pitchFamily="49" charset="-128"/>
              <a:ea typeface="HGｺﾞｼｯｸE" panose="020B0909000000000000" pitchFamily="49" charset="-128"/>
            </a:rPr>
            <a:t>】</a:t>
          </a:r>
        </a:p>
        <a:p>
          <a:pPr algn="ctr" rtl="0">
            <a:lnSpc>
              <a:spcPts val="1700"/>
            </a:lnSpc>
            <a:defRPr sz="1000"/>
          </a:pPr>
          <a:r>
            <a:rPr lang="ja-JP" altLang="en-US" sz="1400" b="0" i="0" u="none" strike="noStrike" baseline="0">
              <a:solidFill>
                <a:sysClr val="windowText" lastClr="000000"/>
              </a:solidFill>
              <a:latin typeface="HGｺﾞｼｯｸE" panose="020B0909000000000000" pitchFamily="49" charset="-128"/>
              <a:ea typeface="HGｺﾞｼｯｸE" panose="020B0909000000000000" pitchFamily="49" charset="-128"/>
            </a:rPr>
            <a:t>押印は不要です</a:t>
          </a:r>
        </a:p>
      </xdr:txBody>
    </xdr:sp>
    <xdr:clientData fPrintsWithSheet="0"/>
  </xdr:oneCellAnchor>
  <xdr:twoCellAnchor>
    <xdr:from>
      <xdr:col>8</xdr:col>
      <xdr:colOff>133350</xdr:colOff>
      <xdr:row>65</xdr:row>
      <xdr:rowOff>66675</xdr:rowOff>
    </xdr:from>
    <xdr:to>
      <xdr:col>11</xdr:col>
      <xdr:colOff>190500</xdr:colOff>
      <xdr:row>66</xdr:row>
      <xdr:rowOff>123825</xdr:rowOff>
    </xdr:to>
    <xdr:sp macro="" textlink="">
      <xdr:nvSpPr>
        <xdr:cNvPr id="46" name="AutoShape 22">
          <a:extLst>
            <a:ext uri="{FF2B5EF4-FFF2-40B4-BE49-F238E27FC236}">
              <a16:creationId xmlns:a16="http://schemas.microsoft.com/office/drawing/2014/main" xmlns="" id="{00000000-0008-0000-0200-00002E000000}"/>
            </a:ext>
          </a:extLst>
        </xdr:cNvPr>
        <xdr:cNvSpPr>
          <a:spLocks noChangeArrowheads="1"/>
        </xdr:cNvSpPr>
      </xdr:nvSpPr>
      <xdr:spPr bwMode="auto">
        <a:xfrm>
          <a:off x="1609725" y="13554075"/>
          <a:ext cx="657225" cy="190500"/>
        </a:xfrm>
        <a:prstGeom prst="wedgeRoundRectCallout">
          <a:avLst>
            <a:gd name="adj1" fmla="val 67825"/>
            <a:gd name="adj2" fmla="val -380000"/>
            <a:gd name="adj3" fmla="val 16667"/>
          </a:avLst>
        </a:prstGeom>
        <a:solidFill>
          <a:srgbClr val="FFFFFF"/>
        </a:solidFill>
        <a:ln w="9525">
          <a:solidFill>
            <a:srgbClr val="0000FF"/>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FF"/>
              </a:solidFill>
              <a:latin typeface="HGSｺﾞｼｯｸE"/>
              <a:ea typeface="HGSｺﾞｼｯｸE"/>
            </a:rPr>
            <a:t>直接入力</a:t>
          </a:r>
          <a:endParaRPr lang="ja-JP" altLang="en-US"/>
        </a:p>
      </xdr:txBody>
    </xdr:sp>
    <xdr:clientData/>
  </xdr:twoCellAnchor>
  <xdr:twoCellAnchor>
    <xdr:from>
      <xdr:col>19</xdr:col>
      <xdr:colOff>85725</xdr:colOff>
      <xdr:row>65</xdr:row>
      <xdr:rowOff>66675</xdr:rowOff>
    </xdr:from>
    <xdr:to>
      <xdr:col>22</xdr:col>
      <xdr:colOff>85725</xdr:colOff>
      <xdr:row>66</xdr:row>
      <xdr:rowOff>123825</xdr:rowOff>
    </xdr:to>
    <xdr:sp macro="" textlink="">
      <xdr:nvSpPr>
        <xdr:cNvPr id="47" name="AutoShape 22">
          <a:extLst>
            <a:ext uri="{FF2B5EF4-FFF2-40B4-BE49-F238E27FC236}">
              <a16:creationId xmlns:a16="http://schemas.microsoft.com/office/drawing/2014/main" xmlns="" id="{00000000-0008-0000-0200-00002F000000}"/>
            </a:ext>
          </a:extLst>
        </xdr:cNvPr>
        <xdr:cNvSpPr>
          <a:spLocks noChangeArrowheads="1"/>
        </xdr:cNvSpPr>
      </xdr:nvSpPr>
      <xdr:spPr bwMode="auto">
        <a:xfrm>
          <a:off x="3781425" y="13554075"/>
          <a:ext cx="657225" cy="190500"/>
        </a:xfrm>
        <a:prstGeom prst="wedgeRoundRectCallout">
          <a:avLst>
            <a:gd name="adj1" fmla="val 67825"/>
            <a:gd name="adj2" fmla="val -380000"/>
            <a:gd name="adj3" fmla="val 16667"/>
          </a:avLst>
        </a:prstGeom>
        <a:solidFill>
          <a:srgbClr val="FFFFFF"/>
        </a:solidFill>
        <a:ln w="9525">
          <a:solidFill>
            <a:srgbClr val="0000FF"/>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FF"/>
              </a:solidFill>
              <a:latin typeface="HGSｺﾞｼｯｸE"/>
              <a:ea typeface="HGSｺﾞｼｯｸE"/>
            </a:rPr>
            <a:t>直接入力</a:t>
          </a:r>
          <a:endParaRPr lang="ja-JP" altLang="en-US"/>
        </a:p>
      </xdr:txBody>
    </xdr:sp>
    <xdr:clientData/>
  </xdr:twoCellAnchor>
  <xdr:twoCellAnchor>
    <xdr:from>
      <xdr:col>20</xdr:col>
      <xdr:colOff>57150</xdr:colOff>
      <xdr:row>25</xdr:row>
      <xdr:rowOff>104775</xdr:rowOff>
    </xdr:from>
    <xdr:to>
      <xdr:col>23</xdr:col>
      <xdr:colOff>57150</xdr:colOff>
      <xdr:row>26</xdr:row>
      <xdr:rowOff>104775</xdr:rowOff>
    </xdr:to>
    <xdr:sp macro="" textlink="">
      <xdr:nvSpPr>
        <xdr:cNvPr id="36" name="AutoShape 15">
          <a:extLst>
            <a:ext uri="{FF2B5EF4-FFF2-40B4-BE49-F238E27FC236}">
              <a16:creationId xmlns:a16="http://schemas.microsoft.com/office/drawing/2014/main" xmlns="" id="{00000000-0008-0000-0200-000024000000}"/>
            </a:ext>
          </a:extLst>
        </xdr:cNvPr>
        <xdr:cNvSpPr>
          <a:spLocks noChangeArrowheads="1"/>
        </xdr:cNvSpPr>
      </xdr:nvSpPr>
      <xdr:spPr bwMode="auto">
        <a:xfrm>
          <a:off x="3971925" y="4514850"/>
          <a:ext cx="638175" cy="190500"/>
        </a:xfrm>
        <a:prstGeom prst="wedgeRoundRectCallout">
          <a:avLst>
            <a:gd name="adj1" fmla="val 68333"/>
            <a:gd name="adj2" fmla="val -80000"/>
            <a:gd name="adj3" fmla="val 16667"/>
          </a:avLst>
        </a:prstGeom>
        <a:solidFill>
          <a:srgbClr val="FFFFFF"/>
        </a:solidFill>
        <a:ln w="9525">
          <a:solidFill>
            <a:srgbClr val="0000FF"/>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FF"/>
              </a:solidFill>
              <a:latin typeface="HGSｺﾞｼｯｸE"/>
              <a:ea typeface="HGSｺﾞｼｯｸE"/>
            </a:rPr>
            <a:t>選択</a:t>
          </a:r>
          <a:endParaRPr lang="ja-JP" altLang="en-US"/>
        </a:p>
      </xdr:txBody>
    </xdr:sp>
    <xdr:clientData/>
  </xdr:twoCellAnchor>
  <xdr:twoCellAnchor>
    <xdr:from>
      <xdr:col>23</xdr:col>
      <xdr:colOff>85725</xdr:colOff>
      <xdr:row>34</xdr:row>
      <xdr:rowOff>19050</xdr:rowOff>
    </xdr:from>
    <xdr:to>
      <xdr:col>23</xdr:col>
      <xdr:colOff>142875</xdr:colOff>
      <xdr:row>35</xdr:row>
      <xdr:rowOff>171450</xdr:rowOff>
    </xdr:to>
    <xdr:sp macro="" textlink="">
      <xdr:nvSpPr>
        <xdr:cNvPr id="37" name="AutoShape 18">
          <a:extLst>
            <a:ext uri="{FF2B5EF4-FFF2-40B4-BE49-F238E27FC236}">
              <a16:creationId xmlns:a16="http://schemas.microsoft.com/office/drawing/2014/main" xmlns="" id="{00000000-0008-0000-0200-000025000000}"/>
            </a:ext>
          </a:extLst>
        </xdr:cNvPr>
        <xdr:cNvSpPr>
          <a:spLocks/>
        </xdr:cNvSpPr>
      </xdr:nvSpPr>
      <xdr:spPr bwMode="auto">
        <a:xfrm>
          <a:off x="4638675" y="7153275"/>
          <a:ext cx="57150" cy="342900"/>
        </a:xfrm>
        <a:prstGeom prst="leftBrace">
          <a:avLst>
            <a:gd name="adj1" fmla="val 103125"/>
            <a:gd name="adj2" fmla="val 5000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142875</xdr:colOff>
      <xdr:row>35</xdr:row>
      <xdr:rowOff>66675</xdr:rowOff>
    </xdr:from>
    <xdr:to>
      <xdr:col>22</xdr:col>
      <xdr:colOff>123825</xdr:colOff>
      <xdr:row>36</xdr:row>
      <xdr:rowOff>66675</xdr:rowOff>
    </xdr:to>
    <xdr:sp macro="" textlink="">
      <xdr:nvSpPr>
        <xdr:cNvPr id="38" name="AutoShape 15">
          <a:extLst>
            <a:ext uri="{FF2B5EF4-FFF2-40B4-BE49-F238E27FC236}">
              <a16:creationId xmlns:a16="http://schemas.microsoft.com/office/drawing/2014/main" xmlns="" id="{00000000-0008-0000-0200-000026000000}"/>
            </a:ext>
          </a:extLst>
        </xdr:cNvPr>
        <xdr:cNvSpPr>
          <a:spLocks noChangeArrowheads="1"/>
        </xdr:cNvSpPr>
      </xdr:nvSpPr>
      <xdr:spPr bwMode="auto">
        <a:xfrm>
          <a:off x="3838575" y="7391400"/>
          <a:ext cx="638175" cy="190500"/>
        </a:xfrm>
        <a:prstGeom prst="wedgeRoundRectCallout">
          <a:avLst>
            <a:gd name="adj1" fmla="val 68333"/>
            <a:gd name="adj2" fmla="val -80000"/>
            <a:gd name="adj3" fmla="val 16667"/>
          </a:avLst>
        </a:prstGeom>
        <a:solidFill>
          <a:srgbClr val="FFFFFF"/>
        </a:solidFill>
        <a:ln w="9525">
          <a:solidFill>
            <a:srgbClr val="0000FF"/>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FF"/>
              </a:solidFill>
              <a:latin typeface="HGSｺﾞｼｯｸE"/>
              <a:ea typeface="HGSｺﾞｼｯｸE"/>
            </a:rPr>
            <a:t>選択</a:t>
          </a:r>
          <a:endParaRPr lang="ja-JP" altLang="en-US"/>
        </a:p>
      </xdr:txBody>
    </xdr:sp>
    <xdr:clientData/>
  </xdr:twoCellAnchor>
  <xdr:twoCellAnchor>
    <xdr:from>
      <xdr:col>19</xdr:col>
      <xdr:colOff>142314</xdr:colOff>
      <xdr:row>28</xdr:row>
      <xdr:rowOff>144556</xdr:rowOff>
    </xdr:from>
    <xdr:to>
      <xdr:col>22</xdr:col>
      <xdr:colOff>119903</xdr:colOff>
      <xdr:row>29</xdr:row>
      <xdr:rowOff>144556</xdr:rowOff>
    </xdr:to>
    <xdr:sp macro="" textlink="">
      <xdr:nvSpPr>
        <xdr:cNvPr id="49" name="AutoShape 15">
          <a:extLst>
            <a:ext uri="{FF2B5EF4-FFF2-40B4-BE49-F238E27FC236}">
              <a16:creationId xmlns:a16="http://schemas.microsoft.com/office/drawing/2014/main" xmlns="" id="{00000000-0008-0000-0200-000031000000}"/>
            </a:ext>
          </a:extLst>
        </xdr:cNvPr>
        <xdr:cNvSpPr>
          <a:spLocks noChangeArrowheads="1"/>
        </xdr:cNvSpPr>
      </xdr:nvSpPr>
      <xdr:spPr bwMode="auto">
        <a:xfrm>
          <a:off x="3873873" y="5153585"/>
          <a:ext cx="649942" cy="190500"/>
        </a:xfrm>
        <a:prstGeom prst="wedgeRoundRectCallout">
          <a:avLst>
            <a:gd name="adj1" fmla="val 87299"/>
            <a:gd name="adj2" fmla="val 2353"/>
            <a:gd name="adj3" fmla="val 16667"/>
          </a:avLst>
        </a:prstGeom>
        <a:solidFill>
          <a:srgbClr val="FFFFFF"/>
        </a:solidFill>
        <a:ln w="9525">
          <a:solidFill>
            <a:srgbClr val="0000FF"/>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FF"/>
              </a:solidFill>
              <a:latin typeface="HGSｺﾞｼｯｸE"/>
              <a:ea typeface="HGSｺﾞｼｯｸE"/>
            </a:rPr>
            <a:t>選択</a:t>
          </a:r>
          <a:endParaRPr lang="ja-JP" altLang="en-US"/>
        </a:p>
      </xdr:txBody>
    </xdr:sp>
    <xdr:clientData/>
  </xdr:twoCellAnchor>
  <xdr:twoCellAnchor>
    <xdr:from>
      <xdr:col>20</xdr:col>
      <xdr:colOff>28575</xdr:colOff>
      <xdr:row>30</xdr:row>
      <xdr:rowOff>171450</xdr:rowOff>
    </xdr:from>
    <xdr:to>
      <xdr:col>23</xdr:col>
      <xdr:colOff>28575</xdr:colOff>
      <xdr:row>31</xdr:row>
      <xdr:rowOff>171450</xdr:rowOff>
    </xdr:to>
    <xdr:sp macro="" textlink="">
      <xdr:nvSpPr>
        <xdr:cNvPr id="50" name="AutoShape 15">
          <a:extLst>
            <a:ext uri="{FF2B5EF4-FFF2-40B4-BE49-F238E27FC236}">
              <a16:creationId xmlns:a16="http://schemas.microsoft.com/office/drawing/2014/main" xmlns="" id="{00000000-0008-0000-0200-000032000000}"/>
            </a:ext>
          </a:extLst>
        </xdr:cNvPr>
        <xdr:cNvSpPr>
          <a:spLocks noChangeArrowheads="1"/>
        </xdr:cNvSpPr>
      </xdr:nvSpPr>
      <xdr:spPr bwMode="auto">
        <a:xfrm>
          <a:off x="3943350" y="6543675"/>
          <a:ext cx="638175" cy="190500"/>
        </a:xfrm>
        <a:prstGeom prst="wedgeRoundRectCallout">
          <a:avLst>
            <a:gd name="adj1" fmla="val 68333"/>
            <a:gd name="adj2" fmla="val -80000"/>
            <a:gd name="adj3" fmla="val 16667"/>
          </a:avLst>
        </a:prstGeom>
        <a:solidFill>
          <a:srgbClr val="FFFFFF"/>
        </a:solidFill>
        <a:ln w="9525">
          <a:solidFill>
            <a:srgbClr val="0000FF"/>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FF"/>
              </a:solidFill>
              <a:latin typeface="HGSｺﾞｼｯｸE"/>
              <a:ea typeface="HGSｺﾞｼｯｸE"/>
            </a:rPr>
            <a:t>選択</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41</xdr:col>
      <xdr:colOff>0</xdr:colOff>
      <xdr:row>2</xdr:row>
      <xdr:rowOff>0</xdr:rowOff>
    </xdr:to>
    <xdr:grpSp>
      <xdr:nvGrpSpPr>
        <xdr:cNvPr id="8583" name="Group 21">
          <a:extLst>
            <a:ext uri="{FF2B5EF4-FFF2-40B4-BE49-F238E27FC236}">
              <a16:creationId xmlns:a16="http://schemas.microsoft.com/office/drawing/2014/main" xmlns="" id="{00000000-0008-0000-0300-000087210000}"/>
            </a:ext>
          </a:extLst>
        </xdr:cNvPr>
        <xdr:cNvGrpSpPr>
          <a:grpSpLocks/>
        </xdr:cNvGrpSpPr>
      </xdr:nvGrpSpPr>
      <xdr:grpSpPr bwMode="auto">
        <a:xfrm>
          <a:off x="83820" y="91440"/>
          <a:ext cx="6096000" cy="281940"/>
          <a:chOff x="18" y="18"/>
          <a:chExt cx="720" cy="30"/>
        </a:xfrm>
      </xdr:grpSpPr>
      <xdr:sp macro="" textlink="">
        <xdr:nvSpPr>
          <xdr:cNvPr id="3" name="AutoShape 17">
            <a:extLst>
              <a:ext uri="{FF2B5EF4-FFF2-40B4-BE49-F238E27FC236}">
                <a16:creationId xmlns:a16="http://schemas.microsoft.com/office/drawing/2014/main" xmlns="" id="{00000000-0008-0000-0300-000003000000}"/>
              </a:ext>
            </a:extLst>
          </xdr:cNvPr>
          <xdr:cNvSpPr>
            <a:spLocks noChangeArrowheads="1"/>
          </xdr:cNvSpPr>
        </xdr:nvSpPr>
        <xdr:spPr bwMode="auto">
          <a:xfrm>
            <a:off x="18" y="18"/>
            <a:ext cx="720" cy="30"/>
          </a:xfrm>
          <a:prstGeom prst="leftRightArrowCallout">
            <a:avLst>
              <a:gd name="adj1" fmla="val 33333"/>
              <a:gd name="adj2" fmla="val 50000"/>
              <a:gd name="adj3" fmla="val 90000"/>
              <a:gd name="adj4" fmla="val 50000"/>
            </a:avLst>
          </a:prstGeom>
          <a:gradFill rotWithShape="1">
            <a:gsLst>
              <a:gs pos="0">
                <a:srgbClr val="000080"/>
              </a:gs>
              <a:gs pos="50000">
                <a:srgbClr val="4343A1">
                  <a:gamma/>
                  <a:tint val="73725"/>
                  <a:invGamma/>
                </a:srgbClr>
              </a:gs>
              <a:gs pos="100000">
                <a:srgbClr val="000080"/>
              </a:gs>
            </a:gsLst>
            <a:lin ang="5400000" scaled="1"/>
          </a:gradFill>
          <a:ln w="25400">
            <a:solidFill>
              <a:srgbClr val="FF6600"/>
            </a:solidFill>
            <a:miter lim="800000"/>
            <a:headEnd/>
            <a:tailEnd/>
          </a:ln>
        </xdr:spPr>
        <xdr:txBody>
          <a:bodyPr vertOverflow="clip" wrap="square" lIns="36576" tIns="18288" rIns="36576" bIns="18288" anchor="ctr" upright="1"/>
          <a:lstStyle/>
          <a:p>
            <a:pPr algn="ctr" rtl="0">
              <a:defRPr sz="1000"/>
            </a:pPr>
            <a:r>
              <a:rPr lang="ja-JP" altLang="en-US" sz="1200" b="0" i="0" u="none" strike="noStrike" baseline="0">
                <a:solidFill>
                  <a:srgbClr val="FFFFFF"/>
                </a:solidFill>
                <a:latin typeface="HGSｺﾞｼｯｸE"/>
                <a:ea typeface="HGSｺﾞｼｯｸE"/>
              </a:rPr>
              <a:t>入力範囲</a:t>
            </a:r>
            <a:endParaRPr lang="ja-JP" altLang="en-US"/>
          </a:p>
        </xdr:txBody>
      </xdr:sp>
      <xdr:sp macro="" textlink="">
        <xdr:nvSpPr>
          <xdr:cNvPr id="8605" name="Line 19">
            <a:extLst>
              <a:ext uri="{FF2B5EF4-FFF2-40B4-BE49-F238E27FC236}">
                <a16:creationId xmlns:a16="http://schemas.microsoft.com/office/drawing/2014/main" xmlns="" id="{00000000-0008-0000-0300-00009D210000}"/>
              </a:ext>
            </a:extLst>
          </xdr:cNvPr>
          <xdr:cNvSpPr>
            <a:spLocks noChangeShapeType="1"/>
          </xdr:cNvSpPr>
        </xdr:nvSpPr>
        <xdr:spPr bwMode="auto">
          <a:xfrm>
            <a:off x="18" y="18"/>
            <a:ext cx="0" cy="30"/>
          </a:xfrm>
          <a:prstGeom prst="line">
            <a:avLst/>
          </a:prstGeom>
          <a:noFill/>
          <a:ln w="25400">
            <a:solidFill>
              <a:srgbClr val="333399"/>
            </a:solidFill>
            <a:round/>
            <a:headEnd/>
            <a:tailEnd/>
          </a:ln>
          <a:extLst>
            <a:ext uri="{909E8E84-426E-40DD-AFC4-6F175D3DCCD1}">
              <a14:hiddenFill xmlns:a14="http://schemas.microsoft.com/office/drawing/2010/main">
                <a:noFill/>
              </a14:hiddenFill>
            </a:ext>
          </a:extLst>
        </xdr:spPr>
      </xdr:sp>
      <xdr:sp macro="" textlink="">
        <xdr:nvSpPr>
          <xdr:cNvPr id="8606" name="Line 20">
            <a:extLst>
              <a:ext uri="{FF2B5EF4-FFF2-40B4-BE49-F238E27FC236}">
                <a16:creationId xmlns:a16="http://schemas.microsoft.com/office/drawing/2014/main" xmlns="" id="{00000000-0008-0000-0300-00009E210000}"/>
              </a:ext>
            </a:extLst>
          </xdr:cNvPr>
          <xdr:cNvSpPr>
            <a:spLocks noChangeShapeType="1"/>
          </xdr:cNvSpPr>
        </xdr:nvSpPr>
        <xdr:spPr bwMode="auto">
          <a:xfrm>
            <a:off x="738" y="18"/>
            <a:ext cx="0" cy="30"/>
          </a:xfrm>
          <a:prstGeom prst="line">
            <a:avLst/>
          </a:prstGeom>
          <a:noFill/>
          <a:ln w="25400">
            <a:solidFill>
              <a:srgbClr val="333399"/>
            </a:solidFill>
            <a:round/>
            <a:headEnd/>
            <a:tailEnd/>
          </a:ln>
          <a:extLst>
            <a:ext uri="{909E8E84-426E-40DD-AFC4-6F175D3DCCD1}">
              <a14:hiddenFill xmlns:a14="http://schemas.microsoft.com/office/drawing/2010/main">
                <a:noFill/>
              </a14:hiddenFill>
            </a:ext>
          </a:extLst>
        </xdr:spPr>
      </xdr:sp>
    </xdr:grpSp>
    <xdr:clientData/>
  </xdr:twoCellAnchor>
  <xdr:twoCellAnchor>
    <xdr:from>
      <xdr:col>57</xdr:col>
      <xdr:colOff>0</xdr:colOff>
      <xdr:row>1</xdr:row>
      <xdr:rowOff>0</xdr:rowOff>
    </xdr:from>
    <xdr:to>
      <xdr:col>97</xdr:col>
      <xdr:colOff>0</xdr:colOff>
      <xdr:row>2</xdr:row>
      <xdr:rowOff>0</xdr:rowOff>
    </xdr:to>
    <xdr:grpSp>
      <xdr:nvGrpSpPr>
        <xdr:cNvPr id="8584" name="Group 22">
          <a:extLst>
            <a:ext uri="{FF2B5EF4-FFF2-40B4-BE49-F238E27FC236}">
              <a16:creationId xmlns:a16="http://schemas.microsoft.com/office/drawing/2014/main" xmlns="" id="{00000000-0008-0000-0300-000088210000}"/>
            </a:ext>
          </a:extLst>
        </xdr:cNvPr>
        <xdr:cNvGrpSpPr>
          <a:grpSpLocks/>
        </xdr:cNvGrpSpPr>
      </xdr:nvGrpSpPr>
      <xdr:grpSpPr bwMode="auto">
        <a:xfrm>
          <a:off x="8732520" y="91440"/>
          <a:ext cx="6096000" cy="281940"/>
          <a:chOff x="18" y="18"/>
          <a:chExt cx="720" cy="30"/>
        </a:xfrm>
      </xdr:grpSpPr>
      <xdr:sp macro="" textlink="">
        <xdr:nvSpPr>
          <xdr:cNvPr id="7" name="AutoShape 23">
            <a:extLst>
              <a:ext uri="{FF2B5EF4-FFF2-40B4-BE49-F238E27FC236}">
                <a16:creationId xmlns:a16="http://schemas.microsoft.com/office/drawing/2014/main" xmlns="" id="{00000000-0008-0000-0300-000007000000}"/>
              </a:ext>
            </a:extLst>
          </xdr:cNvPr>
          <xdr:cNvSpPr>
            <a:spLocks noChangeArrowheads="1"/>
          </xdr:cNvSpPr>
        </xdr:nvSpPr>
        <xdr:spPr bwMode="auto">
          <a:xfrm>
            <a:off x="18" y="18"/>
            <a:ext cx="720" cy="30"/>
          </a:xfrm>
          <a:prstGeom prst="leftRightArrowCallout">
            <a:avLst>
              <a:gd name="adj1" fmla="val 33333"/>
              <a:gd name="adj2" fmla="val 50000"/>
              <a:gd name="adj3" fmla="val 90000"/>
              <a:gd name="adj4" fmla="val 50000"/>
            </a:avLst>
          </a:prstGeom>
          <a:gradFill rotWithShape="1">
            <a:gsLst>
              <a:gs pos="0">
                <a:srgbClr val="000080"/>
              </a:gs>
              <a:gs pos="50000">
                <a:srgbClr val="4343A1">
                  <a:gamma/>
                  <a:tint val="73725"/>
                  <a:invGamma/>
                </a:srgbClr>
              </a:gs>
              <a:gs pos="100000">
                <a:srgbClr val="000080"/>
              </a:gs>
            </a:gsLst>
            <a:lin ang="5400000" scaled="1"/>
          </a:gradFill>
          <a:ln w="25400">
            <a:solidFill>
              <a:srgbClr val="FF6600"/>
            </a:solidFill>
            <a:miter lim="800000"/>
            <a:headEnd/>
            <a:tailEnd/>
          </a:ln>
        </xdr:spPr>
        <xdr:txBody>
          <a:bodyPr vertOverflow="clip" wrap="square" lIns="36576" tIns="18288" rIns="36576" bIns="18288" anchor="ctr" upright="1"/>
          <a:lstStyle/>
          <a:p>
            <a:pPr algn="ctr" rtl="0">
              <a:defRPr sz="1000"/>
            </a:pPr>
            <a:r>
              <a:rPr lang="ja-JP" altLang="en-US" sz="1200" b="0" i="0" u="none" strike="noStrike" baseline="0">
                <a:solidFill>
                  <a:srgbClr val="FFFFFF"/>
                </a:solidFill>
                <a:latin typeface="HGSｺﾞｼｯｸE"/>
                <a:ea typeface="HGSｺﾞｼｯｸE"/>
              </a:rPr>
              <a:t>印刷範囲</a:t>
            </a:r>
            <a:endParaRPr lang="ja-JP" altLang="en-US"/>
          </a:p>
        </xdr:txBody>
      </xdr:sp>
      <xdr:sp macro="" textlink="">
        <xdr:nvSpPr>
          <xdr:cNvPr id="8602" name="Line 24">
            <a:extLst>
              <a:ext uri="{FF2B5EF4-FFF2-40B4-BE49-F238E27FC236}">
                <a16:creationId xmlns:a16="http://schemas.microsoft.com/office/drawing/2014/main" xmlns="" id="{00000000-0008-0000-0300-00009A210000}"/>
              </a:ext>
            </a:extLst>
          </xdr:cNvPr>
          <xdr:cNvSpPr>
            <a:spLocks noChangeShapeType="1"/>
          </xdr:cNvSpPr>
        </xdr:nvSpPr>
        <xdr:spPr bwMode="auto">
          <a:xfrm>
            <a:off x="18" y="18"/>
            <a:ext cx="0" cy="30"/>
          </a:xfrm>
          <a:prstGeom prst="line">
            <a:avLst/>
          </a:prstGeom>
          <a:noFill/>
          <a:ln w="25400">
            <a:solidFill>
              <a:srgbClr val="333399"/>
            </a:solidFill>
            <a:round/>
            <a:headEnd/>
            <a:tailEnd/>
          </a:ln>
          <a:extLst>
            <a:ext uri="{909E8E84-426E-40DD-AFC4-6F175D3DCCD1}">
              <a14:hiddenFill xmlns:a14="http://schemas.microsoft.com/office/drawing/2010/main">
                <a:noFill/>
              </a14:hiddenFill>
            </a:ext>
          </a:extLst>
        </xdr:spPr>
      </xdr:sp>
      <xdr:sp macro="" textlink="">
        <xdr:nvSpPr>
          <xdr:cNvPr id="8603" name="Line 25">
            <a:extLst>
              <a:ext uri="{FF2B5EF4-FFF2-40B4-BE49-F238E27FC236}">
                <a16:creationId xmlns:a16="http://schemas.microsoft.com/office/drawing/2014/main" xmlns="" id="{00000000-0008-0000-0300-00009B210000}"/>
              </a:ext>
            </a:extLst>
          </xdr:cNvPr>
          <xdr:cNvSpPr>
            <a:spLocks noChangeShapeType="1"/>
          </xdr:cNvSpPr>
        </xdr:nvSpPr>
        <xdr:spPr bwMode="auto">
          <a:xfrm>
            <a:off x="738" y="18"/>
            <a:ext cx="0" cy="30"/>
          </a:xfrm>
          <a:prstGeom prst="line">
            <a:avLst/>
          </a:prstGeom>
          <a:noFill/>
          <a:ln w="25400">
            <a:solidFill>
              <a:srgbClr val="333399"/>
            </a:solidFill>
            <a:round/>
            <a:headEnd/>
            <a:tailEnd/>
          </a:ln>
          <a:extLst>
            <a:ext uri="{909E8E84-426E-40DD-AFC4-6F175D3DCCD1}">
              <a14:hiddenFill xmlns:a14="http://schemas.microsoft.com/office/drawing/2010/main">
                <a:noFill/>
              </a14:hiddenFill>
            </a:ext>
          </a:extLst>
        </xdr:spPr>
      </xdr:sp>
    </xdr:grpSp>
    <xdr:clientData/>
  </xdr:twoCellAnchor>
  <xdr:twoCellAnchor>
    <xdr:from>
      <xdr:col>42</xdr:col>
      <xdr:colOff>123825</xdr:colOff>
      <xdr:row>1</xdr:row>
      <xdr:rowOff>0</xdr:rowOff>
    </xdr:from>
    <xdr:to>
      <xdr:col>52</xdr:col>
      <xdr:colOff>0</xdr:colOff>
      <xdr:row>6</xdr:row>
      <xdr:rowOff>0</xdr:rowOff>
    </xdr:to>
    <xdr:grpSp>
      <xdr:nvGrpSpPr>
        <xdr:cNvPr id="8585" name="Group 76">
          <a:extLst>
            <a:ext uri="{FF2B5EF4-FFF2-40B4-BE49-F238E27FC236}">
              <a16:creationId xmlns:a16="http://schemas.microsoft.com/office/drawing/2014/main" xmlns="" id="{00000000-0008-0000-0300-000089210000}"/>
            </a:ext>
          </a:extLst>
        </xdr:cNvPr>
        <xdr:cNvGrpSpPr>
          <a:grpSpLocks/>
        </xdr:cNvGrpSpPr>
      </xdr:nvGrpSpPr>
      <xdr:grpSpPr bwMode="auto">
        <a:xfrm>
          <a:off x="6456045" y="91440"/>
          <a:ext cx="1476375" cy="876300"/>
          <a:chOff x="756" y="10"/>
          <a:chExt cx="187" cy="94"/>
        </a:xfrm>
      </xdr:grpSpPr>
      <xdr:sp macro="" textlink="">
        <xdr:nvSpPr>
          <xdr:cNvPr id="8594" name="AutoShape 39">
            <a:extLst>
              <a:ext uri="{FF2B5EF4-FFF2-40B4-BE49-F238E27FC236}">
                <a16:creationId xmlns:a16="http://schemas.microsoft.com/office/drawing/2014/main" xmlns="" id="{00000000-0008-0000-0300-000092210000}"/>
              </a:ext>
            </a:extLst>
          </xdr:cNvPr>
          <xdr:cNvSpPr>
            <a:spLocks noChangeArrowheads="1"/>
          </xdr:cNvSpPr>
        </xdr:nvSpPr>
        <xdr:spPr bwMode="auto">
          <a:xfrm>
            <a:off x="756" y="10"/>
            <a:ext cx="180" cy="93"/>
          </a:xfrm>
          <a:prstGeom prst="roundRect">
            <a:avLst>
              <a:gd name="adj" fmla="val 16667"/>
            </a:avLst>
          </a:prstGeom>
          <a:solidFill>
            <a:srgbClr val="FFFFFF"/>
          </a:solidFill>
          <a:ln w="9525">
            <a:solidFill>
              <a:srgbClr val="FF0000"/>
            </a:solidFill>
            <a:round/>
            <a:headEnd/>
            <a:tailEnd/>
          </a:ln>
        </xdr:spPr>
      </xdr:sp>
      <xdr:sp macro="" textlink="">
        <xdr:nvSpPr>
          <xdr:cNvPr id="8595" name="Rectangle 38">
            <a:extLst>
              <a:ext uri="{FF2B5EF4-FFF2-40B4-BE49-F238E27FC236}">
                <a16:creationId xmlns:a16="http://schemas.microsoft.com/office/drawing/2014/main" xmlns="" id="{00000000-0008-0000-0300-000093210000}"/>
              </a:ext>
            </a:extLst>
          </xdr:cNvPr>
          <xdr:cNvSpPr>
            <a:spLocks noChangeArrowheads="1"/>
          </xdr:cNvSpPr>
        </xdr:nvSpPr>
        <xdr:spPr bwMode="auto">
          <a:xfrm>
            <a:off x="763" y="41"/>
            <a:ext cx="20" cy="19"/>
          </a:xfrm>
          <a:prstGeom prst="rect">
            <a:avLst/>
          </a:prstGeom>
          <a:solidFill>
            <a:srgbClr val="FFFF99"/>
          </a:solidFill>
          <a:ln w="9525">
            <a:solidFill>
              <a:srgbClr val="000000"/>
            </a:solidFill>
            <a:miter lim="800000"/>
            <a:headEnd/>
            <a:tailEnd/>
          </a:ln>
        </xdr:spPr>
      </xdr:sp>
      <xdr:sp macro="" textlink="">
        <xdr:nvSpPr>
          <xdr:cNvPr id="14" name="Rectangle 40">
            <a:extLst>
              <a:ext uri="{FF2B5EF4-FFF2-40B4-BE49-F238E27FC236}">
                <a16:creationId xmlns:a16="http://schemas.microsoft.com/office/drawing/2014/main" xmlns="" id="{00000000-0008-0000-0300-00000E000000}"/>
              </a:ext>
            </a:extLst>
          </xdr:cNvPr>
          <xdr:cNvSpPr>
            <a:spLocks noChangeArrowheads="1"/>
          </xdr:cNvSpPr>
        </xdr:nvSpPr>
        <xdr:spPr bwMode="auto">
          <a:xfrm>
            <a:off x="783" y="42"/>
            <a:ext cx="160" cy="18"/>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SｺﾞｼｯｸE"/>
                <a:ea typeface="HGSｺﾞｼｯｸE"/>
              </a:rPr>
              <a:t>⇒データを直接入力</a:t>
            </a:r>
            <a:endParaRPr lang="ja-JP" altLang="en-US"/>
          </a:p>
        </xdr:txBody>
      </xdr:sp>
      <xdr:sp macro="" textlink="">
        <xdr:nvSpPr>
          <xdr:cNvPr id="8597" name="Rectangle 41">
            <a:extLst>
              <a:ext uri="{FF2B5EF4-FFF2-40B4-BE49-F238E27FC236}">
                <a16:creationId xmlns:a16="http://schemas.microsoft.com/office/drawing/2014/main" xmlns="" id="{00000000-0008-0000-0300-000095210000}"/>
              </a:ext>
            </a:extLst>
          </xdr:cNvPr>
          <xdr:cNvSpPr>
            <a:spLocks noChangeArrowheads="1"/>
          </xdr:cNvSpPr>
        </xdr:nvSpPr>
        <xdr:spPr bwMode="auto">
          <a:xfrm>
            <a:off x="763" y="62"/>
            <a:ext cx="20" cy="18"/>
          </a:xfrm>
          <a:prstGeom prst="rect">
            <a:avLst/>
          </a:prstGeom>
          <a:solidFill>
            <a:srgbClr val="CCFFCC"/>
          </a:solidFill>
          <a:ln w="9525">
            <a:solidFill>
              <a:srgbClr val="000000"/>
            </a:solidFill>
            <a:miter lim="800000"/>
            <a:headEnd/>
            <a:tailEnd/>
          </a:ln>
        </xdr:spPr>
      </xdr:sp>
      <xdr:sp macro="" textlink="">
        <xdr:nvSpPr>
          <xdr:cNvPr id="16" name="Rectangle 42">
            <a:extLst>
              <a:ext uri="{FF2B5EF4-FFF2-40B4-BE49-F238E27FC236}">
                <a16:creationId xmlns:a16="http://schemas.microsoft.com/office/drawing/2014/main" xmlns="" id="{00000000-0008-0000-0300-000010000000}"/>
              </a:ext>
            </a:extLst>
          </xdr:cNvPr>
          <xdr:cNvSpPr>
            <a:spLocks noChangeArrowheads="1"/>
          </xdr:cNvSpPr>
        </xdr:nvSpPr>
        <xdr:spPr bwMode="auto">
          <a:xfrm>
            <a:off x="783" y="62"/>
            <a:ext cx="160" cy="42"/>
          </a:xfrm>
          <a:prstGeom prst="rect">
            <a:avLst/>
          </a:prstGeom>
          <a:no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SｺﾞｼｯｸE"/>
                <a:ea typeface="HGSｺﾞｼｯｸE"/>
              </a:rPr>
              <a:t>⇒データを選択</a:t>
            </a:r>
          </a:p>
          <a:p>
            <a:pPr algn="l" rtl="0">
              <a:lnSpc>
                <a:spcPts val="1200"/>
              </a:lnSpc>
              <a:defRPr sz="1000"/>
            </a:pPr>
            <a:r>
              <a:rPr lang="ja-JP" altLang="en-US" sz="1100" b="0" i="0" u="none" strike="noStrike" baseline="0">
                <a:solidFill>
                  <a:srgbClr val="000000"/>
                </a:solidFill>
                <a:latin typeface="HGSｺﾞｼｯｸE"/>
                <a:ea typeface="HGSｺﾞｼｯｸE"/>
              </a:rPr>
              <a:t>　　　又は直接入力</a:t>
            </a:r>
            <a:endParaRPr lang="ja-JP" altLang="en-US"/>
          </a:p>
        </xdr:txBody>
      </xdr:sp>
      <xdr:sp macro="" textlink="">
        <xdr:nvSpPr>
          <xdr:cNvPr id="8599" name="Rectangle 74">
            <a:extLst>
              <a:ext uri="{FF2B5EF4-FFF2-40B4-BE49-F238E27FC236}">
                <a16:creationId xmlns:a16="http://schemas.microsoft.com/office/drawing/2014/main" xmlns="" id="{00000000-0008-0000-0300-000097210000}"/>
              </a:ext>
            </a:extLst>
          </xdr:cNvPr>
          <xdr:cNvSpPr>
            <a:spLocks noChangeArrowheads="1"/>
          </xdr:cNvSpPr>
        </xdr:nvSpPr>
        <xdr:spPr bwMode="auto">
          <a:xfrm>
            <a:off x="763" y="20"/>
            <a:ext cx="20" cy="19"/>
          </a:xfrm>
          <a:prstGeom prst="rect">
            <a:avLst/>
          </a:prstGeom>
          <a:solidFill>
            <a:srgbClr val="CCFFFF"/>
          </a:solidFill>
          <a:ln w="9525">
            <a:solidFill>
              <a:srgbClr val="000000"/>
            </a:solidFill>
            <a:miter lim="800000"/>
            <a:headEnd/>
            <a:tailEnd/>
          </a:ln>
        </xdr:spPr>
      </xdr:sp>
      <xdr:sp macro="" textlink="">
        <xdr:nvSpPr>
          <xdr:cNvPr id="18" name="Rectangle 75">
            <a:extLst>
              <a:ext uri="{FF2B5EF4-FFF2-40B4-BE49-F238E27FC236}">
                <a16:creationId xmlns:a16="http://schemas.microsoft.com/office/drawing/2014/main" xmlns="" id="{00000000-0008-0000-0300-000012000000}"/>
              </a:ext>
            </a:extLst>
          </xdr:cNvPr>
          <xdr:cNvSpPr>
            <a:spLocks noChangeArrowheads="1"/>
          </xdr:cNvSpPr>
        </xdr:nvSpPr>
        <xdr:spPr bwMode="auto">
          <a:xfrm>
            <a:off x="783" y="21"/>
            <a:ext cx="160" cy="18"/>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SｺﾞｼｯｸE"/>
                <a:ea typeface="HGSｺﾞｼｯｸE"/>
              </a:rPr>
              <a:t>⇒データを選択</a:t>
            </a:r>
            <a:endParaRPr lang="ja-JP" altLang="en-US"/>
          </a:p>
        </xdr:txBody>
      </xdr:sp>
    </xdr:grpSp>
    <xdr:clientData/>
  </xdr:twoCellAnchor>
  <xdr:twoCellAnchor>
    <xdr:from>
      <xdr:col>42</xdr:col>
      <xdr:colOff>0</xdr:colOff>
      <xdr:row>18</xdr:row>
      <xdr:rowOff>0</xdr:rowOff>
    </xdr:from>
    <xdr:to>
      <xdr:col>45</xdr:col>
      <xdr:colOff>0</xdr:colOff>
      <xdr:row>19</xdr:row>
      <xdr:rowOff>0</xdr:rowOff>
    </xdr:to>
    <xdr:sp macro="" textlink="">
      <xdr:nvSpPr>
        <xdr:cNvPr id="8222" name="AutoShape 86">
          <a:extLst>
            <a:ext uri="{FF2B5EF4-FFF2-40B4-BE49-F238E27FC236}">
              <a16:creationId xmlns:a16="http://schemas.microsoft.com/office/drawing/2014/main" xmlns="" id="{00000000-0008-0000-0300-00001E200000}"/>
            </a:ext>
          </a:extLst>
        </xdr:cNvPr>
        <xdr:cNvSpPr>
          <a:spLocks noChangeArrowheads="1"/>
        </xdr:cNvSpPr>
      </xdr:nvSpPr>
      <xdr:spPr bwMode="auto">
        <a:xfrm>
          <a:off x="7124700" y="3009900"/>
          <a:ext cx="571500" cy="171450"/>
        </a:xfrm>
        <a:prstGeom prst="wedgeRoundRectCallout">
          <a:avLst>
            <a:gd name="adj1" fmla="val -91667"/>
            <a:gd name="adj2" fmla="val 2778"/>
            <a:gd name="adj3" fmla="val 16667"/>
          </a:avLst>
        </a:prstGeom>
        <a:solidFill>
          <a:srgbClr val="FFFFFF"/>
        </a:solidFill>
        <a:ln w="9525">
          <a:solidFill>
            <a:srgbClr val="0000FF"/>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FF"/>
              </a:solidFill>
              <a:latin typeface="HGSｺﾞｼｯｸE"/>
              <a:ea typeface="HGSｺﾞｼｯｸE"/>
            </a:rPr>
            <a:t>選択</a:t>
          </a:r>
        </a:p>
      </xdr:txBody>
    </xdr:sp>
    <xdr:clientData/>
  </xdr:twoCellAnchor>
  <xdr:twoCellAnchor>
    <xdr:from>
      <xdr:col>1</xdr:col>
      <xdr:colOff>19050</xdr:colOff>
      <xdr:row>14</xdr:row>
      <xdr:rowOff>123825</xdr:rowOff>
    </xdr:from>
    <xdr:to>
      <xdr:col>10</xdr:col>
      <xdr:colOff>19050</xdr:colOff>
      <xdr:row>18</xdr:row>
      <xdr:rowOff>0</xdr:rowOff>
    </xdr:to>
    <xdr:sp macro="" textlink="">
      <xdr:nvSpPr>
        <xdr:cNvPr id="8223" name="AutoShape 93">
          <a:extLst>
            <a:ext uri="{FF2B5EF4-FFF2-40B4-BE49-F238E27FC236}">
              <a16:creationId xmlns:a16="http://schemas.microsoft.com/office/drawing/2014/main" xmlns="" id="{00000000-0008-0000-0300-00001F200000}"/>
            </a:ext>
          </a:extLst>
        </xdr:cNvPr>
        <xdr:cNvSpPr>
          <a:spLocks noChangeArrowheads="1"/>
        </xdr:cNvSpPr>
      </xdr:nvSpPr>
      <xdr:spPr bwMode="auto">
        <a:xfrm>
          <a:off x="114300" y="2447925"/>
          <a:ext cx="1543050" cy="561975"/>
        </a:xfrm>
        <a:prstGeom prst="roundRect">
          <a:avLst>
            <a:gd name="adj" fmla="val 14083"/>
          </a:avLst>
        </a:prstGeom>
        <a:solidFill>
          <a:srgbClr val="FFFFFF"/>
        </a:solidFill>
        <a:ln w="19050">
          <a:solidFill>
            <a:srgbClr val="008000"/>
          </a:solidFill>
          <a:round/>
          <a:headEnd type="none" w="lg" len="me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8000"/>
              </a:solidFill>
              <a:latin typeface="HGSｺﾞｼｯｸE"/>
              <a:ea typeface="HGSｺﾞｼｯｸE"/>
            </a:rPr>
            <a:t>様式－</a:t>
          </a:r>
          <a:r>
            <a:rPr lang="en-US" altLang="ja-JP" sz="1000" b="0" i="0" u="none" strike="noStrike" baseline="0">
              <a:solidFill>
                <a:srgbClr val="008000"/>
              </a:solidFill>
              <a:latin typeface="HGSｺﾞｼｯｸE"/>
              <a:ea typeface="HGSｺﾞｼｯｸE"/>
            </a:rPr>
            <a:t>2</a:t>
          </a:r>
          <a:r>
            <a:rPr lang="ja-JP" altLang="en-US" sz="1000" b="0" i="0" u="none" strike="noStrike" baseline="0">
              <a:solidFill>
                <a:srgbClr val="008000"/>
              </a:solidFill>
              <a:latin typeface="HGSｺﾞｼｯｸE"/>
              <a:ea typeface="HGSｺﾞｼｯｸE"/>
            </a:rPr>
            <a:t>で選択したデータが自動で表示されます。</a:t>
          </a:r>
        </a:p>
      </xdr:txBody>
    </xdr:sp>
    <xdr:clientData/>
  </xdr:twoCellAnchor>
  <xdr:twoCellAnchor>
    <xdr:from>
      <xdr:col>10</xdr:col>
      <xdr:colOff>9525</xdr:colOff>
      <xdr:row>17</xdr:row>
      <xdr:rowOff>104775</xdr:rowOff>
    </xdr:from>
    <xdr:to>
      <xdr:col>12</xdr:col>
      <xdr:colOff>114300</xdr:colOff>
      <xdr:row>18</xdr:row>
      <xdr:rowOff>66675</xdr:rowOff>
    </xdr:to>
    <xdr:sp macro="" textlink="">
      <xdr:nvSpPr>
        <xdr:cNvPr id="8588" name="Line 96">
          <a:extLst>
            <a:ext uri="{FF2B5EF4-FFF2-40B4-BE49-F238E27FC236}">
              <a16:creationId xmlns:a16="http://schemas.microsoft.com/office/drawing/2014/main" xmlns="" id="{00000000-0008-0000-0300-00008C210000}"/>
            </a:ext>
          </a:extLst>
        </xdr:cNvPr>
        <xdr:cNvSpPr>
          <a:spLocks noChangeShapeType="1"/>
        </xdr:cNvSpPr>
      </xdr:nvSpPr>
      <xdr:spPr bwMode="auto">
        <a:xfrm>
          <a:off x="1647825" y="2943225"/>
          <a:ext cx="447675" cy="133350"/>
        </a:xfrm>
        <a:prstGeom prst="line">
          <a:avLst/>
        </a:prstGeom>
        <a:noFill/>
        <a:ln w="9525">
          <a:solidFill>
            <a:srgbClr val="008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0</xdr:colOff>
      <xdr:row>28</xdr:row>
      <xdr:rowOff>0</xdr:rowOff>
    </xdr:from>
    <xdr:to>
      <xdr:col>52</xdr:col>
      <xdr:colOff>76200</xdr:colOff>
      <xdr:row>30</xdr:row>
      <xdr:rowOff>0</xdr:rowOff>
    </xdr:to>
    <xdr:sp macro="" textlink="">
      <xdr:nvSpPr>
        <xdr:cNvPr id="26" name="AutoShape 109">
          <a:extLst>
            <a:ext uri="{FF2B5EF4-FFF2-40B4-BE49-F238E27FC236}">
              <a16:creationId xmlns:a16="http://schemas.microsoft.com/office/drawing/2014/main" xmlns="" id="{00000000-0008-0000-0300-00001A000000}"/>
            </a:ext>
          </a:extLst>
        </xdr:cNvPr>
        <xdr:cNvSpPr>
          <a:spLocks noChangeArrowheads="1"/>
        </xdr:cNvSpPr>
      </xdr:nvSpPr>
      <xdr:spPr bwMode="auto">
        <a:xfrm>
          <a:off x="6332220" y="4617720"/>
          <a:ext cx="1676400" cy="335280"/>
        </a:xfrm>
        <a:prstGeom prst="wedgeRoundRectCallout">
          <a:avLst>
            <a:gd name="adj1" fmla="val -59444"/>
            <a:gd name="adj2" fmla="val 2778"/>
            <a:gd name="adj3" fmla="val 16667"/>
          </a:avLst>
        </a:prstGeom>
        <a:solidFill>
          <a:srgbClr val="FFFFFF"/>
        </a:solidFill>
        <a:ln w="9525">
          <a:solidFill>
            <a:srgbClr val="0000FF"/>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FF"/>
              </a:solidFill>
              <a:latin typeface="HGSｺﾞｼｯｸE"/>
              <a:ea typeface="HGSｺﾞｼｯｸE"/>
            </a:rPr>
            <a:t>年月日を選択してください</a:t>
          </a:r>
          <a:endParaRPr lang="ja-JP" altLang="en-US"/>
        </a:p>
      </xdr:txBody>
    </xdr:sp>
    <xdr:clientData/>
  </xdr:twoCellAnchor>
  <xdr:twoCellAnchor>
    <xdr:from>
      <xdr:col>45</xdr:col>
      <xdr:colOff>47625</xdr:colOff>
      <xdr:row>30</xdr:row>
      <xdr:rowOff>57150</xdr:rowOff>
    </xdr:from>
    <xdr:to>
      <xdr:col>53</xdr:col>
      <xdr:colOff>85725</xdr:colOff>
      <xdr:row>34</xdr:row>
      <xdr:rowOff>38100</xdr:rowOff>
    </xdr:to>
    <xdr:sp macro="" textlink="">
      <xdr:nvSpPr>
        <xdr:cNvPr id="22" name="Text Box 21">
          <a:extLst>
            <a:ext uri="{FF2B5EF4-FFF2-40B4-BE49-F238E27FC236}">
              <a16:creationId xmlns:a16="http://schemas.microsoft.com/office/drawing/2014/main" xmlns="" id="{00000000-0008-0000-0300-000016000000}"/>
            </a:ext>
          </a:extLst>
        </xdr:cNvPr>
        <xdr:cNvSpPr txBox="1">
          <a:spLocks noChangeArrowheads="1"/>
        </xdr:cNvSpPr>
      </xdr:nvSpPr>
      <xdr:spPr bwMode="auto">
        <a:xfrm>
          <a:off x="7743825" y="5124450"/>
          <a:ext cx="1562100" cy="666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HGｺﾞｼｯｸE" panose="020B0909000000000000" pitchFamily="49" charset="-128"/>
              <a:ea typeface="HGｺﾞｼｯｸE" panose="020B0909000000000000" pitchFamily="49" charset="-128"/>
            </a:rPr>
            <a:t>和暦表記を確認してください</a:t>
          </a:r>
        </a:p>
      </xdr:txBody>
    </xdr:sp>
    <xdr:clientData fPrintsWithSheet="0"/>
  </xdr:twoCellAnchor>
  <xdr:twoCellAnchor>
    <xdr:from>
      <xdr:col>42</xdr:col>
      <xdr:colOff>38100</xdr:colOff>
      <xdr:row>48</xdr:row>
      <xdr:rowOff>0</xdr:rowOff>
    </xdr:from>
    <xdr:to>
      <xdr:col>51</xdr:col>
      <xdr:colOff>114300</xdr:colOff>
      <xdr:row>50</xdr:row>
      <xdr:rowOff>96300</xdr:rowOff>
    </xdr:to>
    <xdr:sp macro="" textlink="">
      <xdr:nvSpPr>
        <xdr:cNvPr id="23" name="AutoShape 86">
          <a:extLst>
            <a:ext uri="{FF2B5EF4-FFF2-40B4-BE49-F238E27FC236}">
              <a16:creationId xmlns:a16="http://schemas.microsoft.com/office/drawing/2014/main" xmlns="" id="{00000000-0008-0000-0300-000017000000}"/>
            </a:ext>
          </a:extLst>
        </xdr:cNvPr>
        <xdr:cNvSpPr>
          <a:spLocks noChangeArrowheads="1"/>
        </xdr:cNvSpPr>
      </xdr:nvSpPr>
      <xdr:spPr bwMode="auto">
        <a:xfrm>
          <a:off x="7162800" y="8162925"/>
          <a:ext cx="1704975" cy="439200"/>
        </a:xfrm>
        <a:prstGeom prst="wedgeRoundRectCallout">
          <a:avLst>
            <a:gd name="adj1" fmla="val -61960"/>
            <a:gd name="adj2" fmla="val -49395"/>
            <a:gd name="adj3" fmla="val 16667"/>
          </a:avLst>
        </a:prstGeom>
        <a:solidFill>
          <a:srgbClr val="FFFFFF"/>
        </a:solidFill>
        <a:ln w="9525">
          <a:solidFill>
            <a:srgbClr val="0000FF"/>
          </a:solidFill>
          <a:miter lim="800000"/>
          <a:headEnd/>
          <a:tailEnd/>
        </a:ln>
      </xdr:spPr>
      <xdr:txBody>
        <a:bodyPr vertOverflow="clip" wrap="square" lIns="27432" tIns="18288" rIns="27432" bIns="18288" anchor="ctr" upright="1"/>
        <a:lstStyle/>
        <a:p>
          <a:pPr algn="ctr" rtl="0">
            <a:defRPr sz="1000"/>
          </a:pPr>
          <a:r>
            <a:rPr lang="ja-JP" altLang="en-US" sz="1000" b="1" i="0" baseline="0">
              <a:solidFill>
                <a:srgbClr val="0000FF"/>
              </a:solidFill>
              <a:effectLst/>
              <a:latin typeface="HGSｺﾞｼｯｸE" panose="020B0900000000000000" pitchFamily="50" charset="-128"/>
              <a:ea typeface="HGSｺﾞｼｯｸE" panose="020B0900000000000000" pitchFamily="50" charset="-128"/>
              <a:cs typeface="+mn-cs"/>
            </a:rPr>
            <a:t>対象業種</a:t>
          </a:r>
          <a:r>
            <a:rPr lang="ja-JP" altLang="ja-JP" sz="1000" b="1" i="0" baseline="0">
              <a:solidFill>
                <a:srgbClr val="0000FF"/>
              </a:solidFill>
              <a:effectLst/>
              <a:latin typeface="HGSｺﾞｼｯｸE" panose="020B0900000000000000" pitchFamily="50" charset="-128"/>
              <a:ea typeface="HGSｺﾞｼｯｸE" panose="020B0900000000000000" pitchFamily="50" charset="-128"/>
              <a:cs typeface="+mn-cs"/>
            </a:rPr>
            <a:t>以外は非表示</a:t>
          </a:r>
          <a:endParaRPr lang="ja-JP" altLang="ja-JP" b="1">
            <a:solidFill>
              <a:srgbClr val="0000FF"/>
            </a:solidFill>
            <a:effectLst/>
            <a:latin typeface="HGSｺﾞｼｯｸE" panose="020B0900000000000000" pitchFamily="50" charset="-128"/>
            <a:ea typeface="HGSｺﾞｼｯｸE" panose="020B0900000000000000" pitchFamily="50" charset="-128"/>
          </a:endParaRPr>
        </a:p>
      </xdr:txBody>
    </xdr:sp>
    <xdr:clientData/>
  </xdr:twoCellAnchor>
  <xdr:twoCellAnchor>
    <xdr:from>
      <xdr:col>42</xdr:col>
      <xdr:colOff>0</xdr:colOff>
      <xdr:row>60</xdr:row>
      <xdr:rowOff>28575</xdr:rowOff>
    </xdr:from>
    <xdr:to>
      <xdr:col>51</xdr:col>
      <xdr:colOff>76200</xdr:colOff>
      <xdr:row>62</xdr:row>
      <xdr:rowOff>124875</xdr:rowOff>
    </xdr:to>
    <xdr:sp macro="" textlink="">
      <xdr:nvSpPr>
        <xdr:cNvPr id="24" name="AutoShape 86">
          <a:extLst>
            <a:ext uri="{FF2B5EF4-FFF2-40B4-BE49-F238E27FC236}">
              <a16:creationId xmlns:a16="http://schemas.microsoft.com/office/drawing/2014/main" xmlns="" id="{00000000-0008-0000-0300-000018000000}"/>
            </a:ext>
          </a:extLst>
        </xdr:cNvPr>
        <xdr:cNvSpPr>
          <a:spLocks noChangeArrowheads="1"/>
        </xdr:cNvSpPr>
      </xdr:nvSpPr>
      <xdr:spPr bwMode="auto">
        <a:xfrm>
          <a:off x="7124700" y="9563100"/>
          <a:ext cx="1704975" cy="439200"/>
        </a:xfrm>
        <a:prstGeom prst="wedgeRoundRectCallout">
          <a:avLst>
            <a:gd name="adj1" fmla="val -59726"/>
            <a:gd name="adj2" fmla="val -94955"/>
            <a:gd name="adj3" fmla="val 16667"/>
          </a:avLst>
        </a:prstGeom>
        <a:solidFill>
          <a:srgbClr val="FFFFFF"/>
        </a:solidFill>
        <a:ln w="9525">
          <a:solidFill>
            <a:srgbClr val="0000FF"/>
          </a:solidFill>
          <a:miter lim="800000"/>
          <a:headEnd/>
          <a:tailEnd/>
        </a:ln>
      </xdr:spPr>
      <xdr:txBody>
        <a:bodyPr vertOverflow="clip" wrap="square" lIns="27432" tIns="18288" rIns="27432" bIns="18288" anchor="ctr" upright="1"/>
        <a:lstStyle/>
        <a:p>
          <a:pPr algn="ctr" rtl="0">
            <a:defRPr sz="1000"/>
          </a:pPr>
          <a:r>
            <a:rPr lang="ja-JP" altLang="ja-JP" sz="1000" b="1" i="0" baseline="0">
              <a:solidFill>
                <a:srgbClr val="0000FF"/>
              </a:solidFill>
              <a:effectLst/>
              <a:latin typeface="HGSｺﾞｼｯｸE" panose="020B0900000000000000" pitchFamily="50" charset="-128"/>
              <a:ea typeface="HGSｺﾞｼｯｸE" panose="020B0900000000000000" pitchFamily="50" charset="-128"/>
              <a:cs typeface="+mn-cs"/>
            </a:rPr>
            <a:t>土木一式工事以外は非表示</a:t>
          </a:r>
          <a:endParaRPr lang="ja-JP" altLang="ja-JP" b="1">
            <a:solidFill>
              <a:srgbClr val="0000FF"/>
            </a:solidFill>
            <a:effectLst/>
            <a:latin typeface="HGSｺﾞｼｯｸE" panose="020B0900000000000000" pitchFamily="50" charset="-128"/>
            <a:ea typeface="HGSｺﾞｼｯｸE" panose="020B09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0</xdr:colOff>
      <xdr:row>10</xdr:row>
      <xdr:rowOff>0</xdr:rowOff>
    </xdr:from>
    <xdr:to>
      <xdr:col>46</xdr:col>
      <xdr:colOff>0</xdr:colOff>
      <xdr:row>58</xdr:row>
      <xdr:rowOff>0</xdr:rowOff>
    </xdr:to>
    <xdr:sp macro="" textlink="">
      <xdr:nvSpPr>
        <xdr:cNvPr id="9652" name="AutoShape 1">
          <a:extLst>
            <a:ext uri="{FF2B5EF4-FFF2-40B4-BE49-F238E27FC236}">
              <a16:creationId xmlns:a16="http://schemas.microsoft.com/office/drawing/2014/main" xmlns="" id="{00000000-0008-0000-0400-0000B4250000}"/>
            </a:ext>
          </a:extLst>
        </xdr:cNvPr>
        <xdr:cNvSpPr>
          <a:spLocks/>
        </xdr:cNvSpPr>
      </xdr:nvSpPr>
      <xdr:spPr bwMode="auto">
        <a:xfrm>
          <a:off x="7696200" y="1638300"/>
          <a:ext cx="190500" cy="9925050"/>
        </a:xfrm>
        <a:prstGeom prst="rightBrace">
          <a:avLst>
            <a:gd name="adj1" fmla="val 42693"/>
            <a:gd name="adj2" fmla="val 19787"/>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xdr:row>
      <xdr:rowOff>0</xdr:rowOff>
    </xdr:from>
    <xdr:to>
      <xdr:col>41</xdr:col>
      <xdr:colOff>0</xdr:colOff>
      <xdr:row>2</xdr:row>
      <xdr:rowOff>0</xdr:rowOff>
    </xdr:to>
    <xdr:grpSp>
      <xdr:nvGrpSpPr>
        <xdr:cNvPr id="9653" name="Group 2">
          <a:extLst>
            <a:ext uri="{FF2B5EF4-FFF2-40B4-BE49-F238E27FC236}">
              <a16:creationId xmlns:a16="http://schemas.microsoft.com/office/drawing/2014/main" xmlns="" id="{00000000-0008-0000-0400-0000B5250000}"/>
            </a:ext>
          </a:extLst>
        </xdr:cNvPr>
        <xdr:cNvGrpSpPr>
          <a:grpSpLocks/>
        </xdr:cNvGrpSpPr>
      </xdr:nvGrpSpPr>
      <xdr:grpSpPr bwMode="auto">
        <a:xfrm>
          <a:off x="83820" y="91440"/>
          <a:ext cx="6096000" cy="281940"/>
          <a:chOff x="18" y="18"/>
          <a:chExt cx="720" cy="30"/>
        </a:xfrm>
      </xdr:grpSpPr>
      <xdr:sp macro="" textlink="">
        <xdr:nvSpPr>
          <xdr:cNvPr id="4" name="AutoShape 3">
            <a:extLst>
              <a:ext uri="{FF2B5EF4-FFF2-40B4-BE49-F238E27FC236}">
                <a16:creationId xmlns:a16="http://schemas.microsoft.com/office/drawing/2014/main" xmlns="" id="{00000000-0008-0000-0400-000004000000}"/>
              </a:ext>
            </a:extLst>
          </xdr:cNvPr>
          <xdr:cNvSpPr>
            <a:spLocks noChangeArrowheads="1"/>
          </xdr:cNvSpPr>
        </xdr:nvSpPr>
        <xdr:spPr bwMode="auto">
          <a:xfrm>
            <a:off x="18" y="18"/>
            <a:ext cx="720" cy="30"/>
          </a:xfrm>
          <a:prstGeom prst="leftRightArrowCallout">
            <a:avLst>
              <a:gd name="adj1" fmla="val 33333"/>
              <a:gd name="adj2" fmla="val 50000"/>
              <a:gd name="adj3" fmla="val 90000"/>
              <a:gd name="adj4" fmla="val 50000"/>
            </a:avLst>
          </a:prstGeom>
          <a:gradFill rotWithShape="1">
            <a:gsLst>
              <a:gs pos="0">
                <a:srgbClr val="000080"/>
              </a:gs>
              <a:gs pos="50000">
                <a:srgbClr val="4343A1">
                  <a:gamma/>
                  <a:tint val="73725"/>
                  <a:invGamma/>
                </a:srgbClr>
              </a:gs>
              <a:gs pos="100000">
                <a:srgbClr val="000080"/>
              </a:gs>
            </a:gsLst>
            <a:lin ang="5400000" scaled="1"/>
          </a:gradFill>
          <a:ln w="25400">
            <a:solidFill>
              <a:srgbClr val="FF6600"/>
            </a:solidFill>
            <a:miter lim="800000"/>
            <a:headEnd/>
            <a:tailEnd/>
          </a:ln>
        </xdr:spPr>
        <xdr:txBody>
          <a:bodyPr vertOverflow="clip" wrap="square" lIns="36576" tIns="18288" rIns="36576" bIns="18288" anchor="ctr" upright="1"/>
          <a:lstStyle/>
          <a:p>
            <a:pPr algn="ctr" rtl="0">
              <a:defRPr sz="1000"/>
            </a:pPr>
            <a:r>
              <a:rPr lang="ja-JP" altLang="en-US" sz="1200" b="0" i="0" u="none" strike="noStrike" baseline="0">
                <a:solidFill>
                  <a:srgbClr val="FFFFFF"/>
                </a:solidFill>
                <a:latin typeface="HGSｺﾞｼｯｸE"/>
                <a:ea typeface="HGSｺﾞｼｯｸE"/>
              </a:rPr>
              <a:t>入力範囲</a:t>
            </a:r>
            <a:endParaRPr lang="ja-JP" altLang="en-US"/>
          </a:p>
        </xdr:txBody>
      </xdr:sp>
      <xdr:sp macro="" textlink="">
        <xdr:nvSpPr>
          <xdr:cNvPr id="9677" name="Line 4">
            <a:extLst>
              <a:ext uri="{FF2B5EF4-FFF2-40B4-BE49-F238E27FC236}">
                <a16:creationId xmlns:a16="http://schemas.microsoft.com/office/drawing/2014/main" xmlns="" id="{00000000-0008-0000-0400-0000CD250000}"/>
              </a:ext>
            </a:extLst>
          </xdr:cNvPr>
          <xdr:cNvSpPr>
            <a:spLocks noChangeShapeType="1"/>
          </xdr:cNvSpPr>
        </xdr:nvSpPr>
        <xdr:spPr bwMode="auto">
          <a:xfrm>
            <a:off x="18" y="18"/>
            <a:ext cx="0" cy="30"/>
          </a:xfrm>
          <a:prstGeom prst="line">
            <a:avLst/>
          </a:prstGeom>
          <a:noFill/>
          <a:ln w="25400">
            <a:solidFill>
              <a:srgbClr val="333399"/>
            </a:solidFill>
            <a:round/>
            <a:headEnd/>
            <a:tailEnd/>
          </a:ln>
          <a:extLst>
            <a:ext uri="{909E8E84-426E-40DD-AFC4-6F175D3DCCD1}">
              <a14:hiddenFill xmlns:a14="http://schemas.microsoft.com/office/drawing/2010/main">
                <a:noFill/>
              </a14:hiddenFill>
            </a:ext>
          </a:extLst>
        </xdr:spPr>
      </xdr:sp>
      <xdr:sp macro="" textlink="">
        <xdr:nvSpPr>
          <xdr:cNvPr id="9678" name="Line 5">
            <a:extLst>
              <a:ext uri="{FF2B5EF4-FFF2-40B4-BE49-F238E27FC236}">
                <a16:creationId xmlns:a16="http://schemas.microsoft.com/office/drawing/2014/main" xmlns="" id="{00000000-0008-0000-0400-0000CE250000}"/>
              </a:ext>
            </a:extLst>
          </xdr:cNvPr>
          <xdr:cNvSpPr>
            <a:spLocks noChangeShapeType="1"/>
          </xdr:cNvSpPr>
        </xdr:nvSpPr>
        <xdr:spPr bwMode="auto">
          <a:xfrm>
            <a:off x="738" y="18"/>
            <a:ext cx="0" cy="30"/>
          </a:xfrm>
          <a:prstGeom prst="line">
            <a:avLst/>
          </a:prstGeom>
          <a:noFill/>
          <a:ln w="25400">
            <a:solidFill>
              <a:srgbClr val="333399"/>
            </a:solidFill>
            <a:round/>
            <a:headEnd/>
            <a:tailEnd/>
          </a:ln>
          <a:extLst>
            <a:ext uri="{909E8E84-426E-40DD-AFC4-6F175D3DCCD1}">
              <a14:hiddenFill xmlns:a14="http://schemas.microsoft.com/office/drawing/2010/main">
                <a:noFill/>
              </a14:hiddenFill>
            </a:ext>
          </a:extLst>
        </xdr:spPr>
      </xdr:sp>
    </xdr:grpSp>
    <xdr:clientData/>
  </xdr:twoCellAnchor>
  <xdr:twoCellAnchor>
    <xdr:from>
      <xdr:col>57</xdr:col>
      <xdr:colOff>0</xdr:colOff>
      <xdr:row>1</xdr:row>
      <xdr:rowOff>0</xdr:rowOff>
    </xdr:from>
    <xdr:to>
      <xdr:col>97</xdr:col>
      <xdr:colOff>0</xdr:colOff>
      <xdr:row>2</xdr:row>
      <xdr:rowOff>0</xdr:rowOff>
    </xdr:to>
    <xdr:grpSp>
      <xdr:nvGrpSpPr>
        <xdr:cNvPr id="9654" name="Group 6">
          <a:extLst>
            <a:ext uri="{FF2B5EF4-FFF2-40B4-BE49-F238E27FC236}">
              <a16:creationId xmlns:a16="http://schemas.microsoft.com/office/drawing/2014/main" xmlns="" id="{00000000-0008-0000-0400-0000B6250000}"/>
            </a:ext>
          </a:extLst>
        </xdr:cNvPr>
        <xdr:cNvGrpSpPr>
          <a:grpSpLocks/>
        </xdr:cNvGrpSpPr>
      </xdr:nvGrpSpPr>
      <xdr:grpSpPr bwMode="auto">
        <a:xfrm>
          <a:off x="8732520" y="91440"/>
          <a:ext cx="6096000" cy="281940"/>
          <a:chOff x="18" y="18"/>
          <a:chExt cx="720" cy="30"/>
        </a:xfrm>
      </xdr:grpSpPr>
      <xdr:sp macro="" textlink="">
        <xdr:nvSpPr>
          <xdr:cNvPr id="8" name="AutoShape 7">
            <a:extLst>
              <a:ext uri="{FF2B5EF4-FFF2-40B4-BE49-F238E27FC236}">
                <a16:creationId xmlns:a16="http://schemas.microsoft.com/office/drawing/2014/main" xmlns="" id="{00000000-0008-0000-0400-000008000000}"/>
              </a:ext>
            </a:extLst>
          </xdr:cNvPr>
          <xdr:cNvSpPr>
            <a:spLocks noChangeArrowheads="1"/>
          </xdr:cNvSpPr>
        </xdr:nvSpPr>
        <xdr:spPr bwMode="auto">
          <a:xfrm>
            <a:off x="18" y="18"/>
            <a:ext cx="720" cy="30"/>
          </a:xfrm>
          <a:prstGeom prst="leftRightArrowCallout">
            <a:avLst>
              <a:gd name="adj1" fmla="val 33333"/>
              <a:gd name="adj2" fmla="val 50000"/>
              <a:gd name="adj3" fmla="val 90000"/>
              <a:gd name="adj4" fmla="val 50000"/>
            </a:avLst>
          </a:prstGeom>
          <a:gradFill rotWithShape="1">
            <a:gsLst>
              <a:gs pos="0">
                <a:srgbClr val="000080"/>
              </a:gs>
              <a:gs pos="50000">
                <a:srgbClr val="4343A1">
                  <a:gamma/>
                  <a:tint val="73725"/>
                  <a:invGamma/>
                </a:srgbClr>
              </a:gs>
              <a:gs pos="100000">
                <a:srgbClr val="000080"/>
              </a:gs>
            </a:gsLst>
            <a:lin ang="5400000" scaled="1"/>
          </a:gradFill>
          <a:ln w="25400">
            <a:solidFill>
              <a:srgbClr val="FF6600"/>
            </a:solidFill>
            <a:miter lim="800000"/>
            <a:headEnd/>
            <a:tailEnd/>
          </a:ln>
        </xdr:spPr>
        <xdr:txBody>
          <a:bodyPr vertOverflow="clip" wrap="square" lIns="36576" tIns="18288" rIns="36576" bIns="18288" anchor="ctr" upright="1"/>
          <a:lstStyle/>
          <a:p>
            <a:pPr algn="ctr" rtl="0">
              <a:defRPr sz="1000"/>
            </a:pPr>
            <a:r>
              <a:rPr lang="ja-JP" altLang="en-US" sz="1200" b="0" i="0" u="none" strike="noStrike" baseline="0">
                <a:solidFill>
                  <a:srgbClr val="FFFFFF"/>
                </a:solidFill>
                <a:latin typeface="HGSｺﾞｼｯｸE"/>
                <a:ea typeface="HGSｺﾞｼｯｸE"/>
              </a:rPr>
              <a:t>印刷範囲</a:t>
            </a:r>
            <a:endParaRPr lang="ja-JP" altLang="en-US"/>
          </a:p>
        </xdr:txBody>
      </xdr:sp>
      <xdr:sp macro="" textlink="">
        <xdr:nvSpPr>
          <xdr:cNvPr id="9674" name="Line 8">
            <a:extLst>
              <a:ext uri="{FF2B5EF4-FFF2-40B4-BE49-F238E27FC236}">
                <a16:creationId xmlns:a16="http://schemas.microsoft.com/office/drawing/2014/main" xmlns="" id="{00000000-0008-0000-0400-0000CA250000}"/>
              </a:ext>
            </a:extLst>
          </xdr:cNvPr>
          <xdr:cNvSpPr>
            <a:spLocks noChangeShapeType="1"/>
          </xdr:cNvSpPr>
        </xdr:nvSpPr>
        <xdr:spPr bwMode="auto">
          <a:xfrm>
            <a:off x="18" y="18"/>
            <a:ext cx="0" cy="30"/>
          </a:xfrm>
          <a:prstGeom prst="line">
            <a:avLst/>
          </a:prstGeom>
          <a:noFill/>
          <a:ln w="25400">
            <a:solidFill>
              <a:srgbClr val="333399"/>
            </a:solidFill>
            <a:round/>
            <a:headEnd/>
            <a:tailEnd/>
          </a:ln>
          <a:extLst>
            <a:ext uri="{909E8E84-426E-40DD-AFC4-6F175D3DCCD1}">
              <a14:hiddenFill xmlns:a14="http://schemas.microsoft.com/office/drawing/2010/main">
                <a:noFill/>
              </a14:hiddenFill>
            </a:ext>
          </a:extLst>
        </xdr:spPr>
      </xdr:sp>
      <xdr:sp macro="" textlink="">
        <xdr:nvSpPr>
          <xdr:cNvPr id="9675" name="Line 9">
            <a:extLst>
              <a:ext uri="{FF2B5EF4-FFF2-40B4-BE49-F238E27FC236}">
                <a16:creationId xmlns:a16="http://schemas.microsoft.com/office/drawing/2014/main" xmlns="" id="{00000000-0008-0000-0400-0000CB250000}"/>
              </a:ext>
            </a:extLst>
          </xdr:cNvPr>
          <xdr:cNvSpPr>
            <a:spLocks noChangeShapeType="1"/>
          </xdr:cNvSpPr>
        </xdr:nvSpPr>
        <xdr:spPr bwMode="auto">
          <a:xfrm>
            <a:off x="738" y="18"/>
            <a:ext cx="0" cy="30"/>
          </a:xfrm>
          <a:prstGeom prst="line">
            <a:avLst/>
          </a:prstGeom>
          <a:noFill/>
          <a:ln w="25400">
            <a:solidFill>
              <a:srgbClr val="333399"/>
            </a:solidFill>
            <a:round/>
            <a:headEnd/>
            <a:tailEnd/>
          </a:ln>
          <a:extLst>
            <a:ext uri="{909E8E84-426E-40DD-AFC4-6F175D3DCCD1}">
              <a14:hiddenFill xmlns:a14="http://schemas.microsoft.com/office/drawing/2010/main">
                <a:noFill/>
              </a14:hiddenFill>
            </a:ext>
          </a:extLst>
        </xdr:spPr>
      </xdr:sp>
    </xdr:grpSp>
    <xdr:clientData/>
  </xdr:twoCellAnchor>
  <xdr:twoCellAnchor>
    <xdr:from>
      <xdr:col>42</xdr:col>
      <xdr:colOff>0</xdr:colOff>
      <xdr:row>25</xdr:row>
      <xdr:rowOff>0</xdr:rowOff>
    </xdr:from>
    <xdr:to>
      <xdr:col>51</xdr:col>
      <xdr:colOff>0</xdr:colOff>
      <xdr:row>27</xdr:row>
      <xdr:rowOff>0</xdr:rowOff>
    </xdr:to>
    <xdr:sp macro="" textlink="">
      <xdr:nvSpPr>
        <xdr:cNvPr id="11" name="AutoShape 10">
          <a:extLst>
            <a:ext uri="{FF2B5EF4-FFF2-40B4-BE49-F238E27FC236}">
              <a16:creationId xmlns:a16="http://schemas.microsoft.com/office/drawing/2014/main" xmlns="" id="{00000000-0008-0000-0400-00000B000000}"/>
            </a:ext>
          </a:extLst>
        </xdr:cNvPr>
        <xdr:cNvSpPr>
          <a:spLocks noChangeArrowheads="1"/>
        </xdr:cNvSpPr>
      </xdr:nvSpPr>
      <xdr:spPr bwMode="auto">
        <a:xfrm>
          <a:off x="7124700" y="4210050"/>
          <a:ext cx="1714500" cy="342900"/>
        </a:xfrm>
        <a:prstGeom prst="wedgeRoundRectCallout">
          <a:avLst>
            <a:gd name="adj1" fmla="val -59444"/>
            <a:gd name="adj2" fmla="val 2778"/>
            <a:gd name="adj3" fmla="val 16667"/>
          </a:avLst>
        </a:prstGeom>
        <a:solidFill>
          <a:srgbClr val="FFFFFF"/>
        </a:solidFill>
        <a:ln w="9525">
          <a:solidFill>
            <a:srgbClr val="0000FF"/>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FF"/>
              </a:solidFill>
              <a:latin typeface="HGSｺﾞｼｯｸE"/>
              <a:ea typeface="HGSｺﾞｼｯｸE"/>
            </a:rPr>
            <a:t>年月日を選択してください</a:t>
          </a:r>
          <a:endParaRPr lang="ja-JP" altLang="en-US"/>
        </a:p>
      </xdr:txBody>
    </xdr:sp>
    <xdr:clientData/>
  </xdr:twoCellAnchor>
  <xdr:twoCellAnchor>
    <xdr:from>
      <xdr:col>42</xdr:col>
      <xdr:colOff>0</xdr:colOff>
      <xdr:row>45</xdr:row>
      <xdr:rowOff>0</xdr:rowOff>
    </xdr:from>
    <xdr:to>
      <xdr:col>51</xdr:col>
      <xdr:colOff>0</xdr:colOff>
      <xdr:row>46</xdr:row>
      <xdr:rowOff>0</xdr:rowOff>
    </xdr:to>
    <xdr:sp macro="" textlink="">
      <xdr:nvSpPr>
        <xdr:cNvPr id="12" name="AutoShape 15">
          <a:extLst>
            <a:ext uri="{FF2B5EF4-FFF2-40B4-BE49-F238E27FC236}">
              <a16:creationId xmlns:a16="http://schemas.microsoft.com/office/drawing/2014/main" xmlns="" id="{00000000-0008-0000-0400-00000C000000}"/>
            </a:ext>
          </a:extLst>
        </xdr:cNvPr>
        <xdr:cNvSpPr>
          <a:spLocks noChangeArrowheads="1"/>
        </xdr:cNvSpPr>
      </xdr:nvSpPr>
      <xdr:spPr bwMode="auto">
        <a:xfrm>
          <a:off x="7124700" y="7981950"/>
          <a:ext cx="1714500" cy="342900"/>
        </a:xfrm>
        <a:prstGeom prst="wedgeRoundRectCallout">
          <a:avLst>
            <a:gd name="adj1" fmla="val -60000"/>
            <a:gd name="adj2" fmla="val -6250"/>
            <a:gd name="adj3" fmla="val 16667"/>
          </a:avLst>
        </a:prstGeom>
        <a:solidFill>
          <a:srgbClr val="FFFFFF"/>
        </a:solidFill>
        <a:ln w="9525">
          <a:solidFill>
            <a:srgbClr val="0000FF"/>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FF"/>
              </a:solidFill>
              <a:latin typeface="HGSｺﾞｼｯｸE"/>
              <a:ea typeface="HGSｺﾞｼｯｸE"/>
            </a:rPr>
            <a:t>年月日を選択してください</a:t>
          </a:r>
          <a:endParaRPr lang="ja-JP" altLang="en-US"/>
        </a:p>
      </xdr:txBody>
    </xdr:sp>
    <xdr:clientData/>
  </xdr:twoCellAnchor>
  <xdr:twoCellAnchor>
    <xdr:from>
      <xdr:col>42</xdr:col>
      <xdr:colOff>123825</xdr:colOff>
      <xdr:row>1</xdr:row>
      <xdr:rowOff>0</xdr:rowOff>
    </xdr:from>
    <xdr:to>
      <xdr:col>52</xdr:col>
      <xdr:colOff>0</xdr:colOff>
      <xdr:row>6</xdr:row>
      <xdr:rowOff>0</xdr:rowOff>
    </xdr:to>
    <xdr:grpSp>
      <xdr:nvGrpSpPr>
        <xdr:cNvPr id="9658" name="Group 23">
          <a:extLst>
            <a:ext uri="{FF2B5EF4-FFF2-40B4-BE49-F238E27FC236}">
              <a16:creationId xmlns:a16="http://schemas.microsoft.com/office/drawing/2014/main" xmlns="" id="{00000000-0008-0000-0400-0000BA250000}"/>
            </a:ext>
          </a:extLst>
        </xdr:cNvPr>
        <xdr:cNvGrpSpPr>
          <a:grpSpLocks/>
        </xdr:cNvGrpSpPr>
      </xdr:nvGrpSpPr>
      <xdr:grpSpPr bwMode="auto">
        <a:xfrm>
          <a:off x="6456045" y="91440"/>
          <a:ext cx="1476375" cy="876300"/>
          <a:chOff x="756" y="10"/>
          <a:chExt cx="187" cy="94"/>
        </a:xfrm>
      </xdr:grpSpPr>
      <xdr:sp macro="" textlink="">
        <xdr:nvSpPr>
          <xdr:cNvPr id="9666" name="AutoShape 24">
            <a:extLst>
              <a:ext uri="{FF2B5EF4-FFF2-40B4-BE49-F238E27FC236}">
                <a16:creationId xmlns:a16="http://schemas.microsoft.com/office/drawing/2014/main" xmlns="" id="{00000000-0008-0000-0400-0000C2250000}"/>
              </a:ext>
            </a:extLst>
          </xdr:cNvPr>
          <xdr:cNvSpPr>
            <a:spLocks noChangeArrowheads="1"/>
          </xdr:cNvSpPr>
        </xdr:nvSpPr>
        <xdr:spPr bwMode="auto">
          <a:xfrm>
            <a:off x="756" y="10"/>
            <a:ext cx="180" cy="93"/>
          </a:xfrm>
          <a:prstGeom prst="roundRect">
            <a:avLst>
              <a:gd name="adj" fmla="val 16667"/>
            </a:avLst>
          </a:prstGeom>
          <a:solidFill>
            <a:srgbClr val="FFFFFF"/>
          </a:solidFill>
          <a:ln w="9525">
            <a:solidFill>
              <a:srgbClr val="FF0000"/>
            </a:solidFill>
            <a:round/>
            <a:headEnd/>
            <a:tailEnd/>
          </a:ln>
        </xdr:spPr>
      </xdr:sp>
      <xdr:sp macro="" textlink="">
        <xdr:nvSpPr>
          <xdr:cNvPr id="9667" name="Rectangle 25">
            <a:extLst>
              <a:ext uri="{FF2B5EF4-FFF2-40B4-BE49-F238E27FC236}">
                <a16:creationId xmlns:a16="http://schemas.microsoft.com/office/drawing/2014/main" xmlns="" id="{00000000-0008-0000-0400-0000C3250000}"/>
              </a:ext>
            </a:extLst>
          </xdr:cNvPr>
          <xdr:cNvSpPr>
            <a:spLocks noChangeArrowheads="1"/>
          </xdr:cNvSpPr>
        </xdr:nvSpPr>
        <xdr:spPr bwMode="auto">
          <a:xfrm>
            <a:off x="763" y="41"/>
            <a:ext cx="20" cy="19"/>
          </a:xfrm>
          <a:prstGeom prst="rect">
            <a:avLst/>
          </a:prstGeom>
          <a:solidFill>
            <a:srgbClr val="FFFF99"/>
          </a:solidFill>
          <a:ln w="9525">
            <a:solidFill>
              <a:srgbClr val="000000"/>
            </a:solidFill>
            <a:miter lim="800000"/>
            <a:headEnd/>
            <a:tailEnd/>
          </a:ln>
        </xdr:spPr>
      </xdr:sp>
      <xdr:sp macro="" textlink="">
        <xdr:nvSpPr>
          <xdr:cNvPr id="17" name="Rectangle 26">
            <a:extLst>
              <a:ext uri="{FF2B5EF4-FFF2-40B4-BE49-F238E27FC236}">
                <a16:creationId xmlns:a16="http://schemas.microsoft.com/office/drawing/2014/main" xmlns="" id="{00000000-0008-0000-0400-000011000000}"/>
              </a:ext>
            </a:extLst>
          </xdr:cNvPr>
          <xdr:cNvSpPr>
            <a:spLocks noChangeArrowheads="1"/>
          </xdr:cNvSpPr>
        </xdr:nvSpPr>
        <xdr:spPr bwMode="auto">
          <a:xfrm>
            <a:off x="783" y="42"/>
            <a:ext cx="160" cy="18"/>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SｺﾞｼｯｸE"/>
                <a:ea typeface="HGSｺﾞｼｯｸE"/>
              </a:rPr>
              <a:t>⇒データを直接入力</a:t>
            </a:r>
            <a:endParaRPr lang="ja-JP" altLang="en-US"/>
          </a:p>
        </xdr:txBody>
      </xdr:sp>
      <xdr:sp macro="" textlink="">
        <xdr:nvSpPr>
          <xdr:cNvPr id="9669" name="Rectangle 27">
            <a:extLst>
              <a:ext uri="{FF2B5EF4-FFF2-40B4-BE49-F238E27FC236}">
                <a16:creationId xmlns:a16="http://schemas.microsoft.com/office/drawing/2014/main" xmlns="" id="{00000000-0008-0000-0400-0000C5250000}"/>
              </a:ext>
            </a:extLst>
          </xdr:cNvPr>
          <xdr:cNvSpPr>
            <a:spLocks noChangeArrowheads="1"/>
          </xdr:cNvSpPr>
        </xdr:nvSpPr>
        <xdr:spPr bwMode="auto">
          <a:xfrm>
            <a:off x="763" y="62"/>
            <a:ext cx="20" cy="18"/>
          </a:xfrm>
          <a:prstGeom prst="rect">
            <a:avLst/>
          </a:prstGeom>
          <a:solidFill>
            <a:srgbClr val="CCFFCC"/>
          </a:solidFill>
          <a:ln w="9525">
            <a:solidFill>
              <a:srgbClr val="000000"/>
            </a:solidFill>
            <a:miter lim="800000"/>
            <a:headEnd/>
            <a:tailEnd/>
          </a:ln>
        </xdr:spPr>
      </xdr:sp>
      <xdr:sp macro="" textlink="">
        <xdr:nvSpPr>
          <xdr:cNvPr id="19" name="Rectangle 28">
            <a:extLst>
              <a:ext uri="{FF2B5EF4-FFF2-40B4-BE49-F238E27FC236}">
                <a16:creationId xmlns:a16="http://schemas.microsoft.com/office/drawing/2014/main" xmlns="" id="{00000000-0008-0000-0400-000013000000}"/>
              </a:ext>
            </a:extLst>
          </xdr:cNvPr>
          <xdr:cNvSpPr>
            <a:spLocks noChangeArrowheads="1"/>
          </xdr:cNvSpPr>
        </xdr:nvSpPr>
        <xdr:spPr bwMode="auto">
          <a:xfrm>
            <a:off x="783" y="62"/>
            <a:ext cx="160" cy="42"/>
          </a:xfrm>
          <a:prstGeom prst="rect">
            <a:avLst/>
          </a:prstGeom>
          <a:no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SｺﾞｼｯｸE"/>
                <a:ea typeface="HGSｺﾞｼｯｸE"/>
              </a:rPr>
              <a:t>⇒データを選択</a:t>
            </a:r>
          </a:p>
          <a:p>
            <a:pPr algn="l" rtl="0">
              <a:lnSpc>
                <a:spcPts val="1200"/>
              </a:lnSpc>
              <a:defRPr sz="1000"/>
            </a:pPr>
            <a:r>
              <a:rPr lang="ja-JP" altLang="en-US" sz="1100" b="0" i="0" u="none" strike="noStrike" baseline="0">
                <a:solidFill>
                  <a:srgbClr val="000000"/>
                </a:solidFill>
                <a:latin typeface="HGSｺﾞｼｯｸE"/>
                <a:ea typeface="HGSｺﾞｼｯｸE"/>
              </a:rPr>
              <a:t>　　　又は直接入力</a:t>
            </a:r>
            <a:endParaRPr lang="ja-JP" altLang="en-US"/>
          </a:p>
        </xdr:txBody>
      </xdr:sp>
      <xdr:sp macro="" textlink="">
        <xdr:nvSpPr>
          <xdr:cNvPr id="9671" name="Rectangle 29">
            <a:extLst>
              <a:ext uri="{FF2B5EF4-FFF2-40B4-BE49-F238E27FC236}">
                <a16:creationId xmlns:a16="http://schemas.microsoft.com/office/drawing/2014/main" xmlns="" id="{00000000-0008-0000-0400-0000C7250000}"/>
              </a:ext>
            </a:extLst>
          </xdr:cNvPr>
          <xdr:cNvSpPr>
            <a:spLocks noChangeArrowheads="1"/>
          </xdr:cNvSpPr>
        </xdr:nvSpPr>
        <xdr:spPr bwMode="auto">
          <a:xfrm>
            <a:off x="763" y="20"/>
            <a:ext cx="20" cy="19"/>
          </a:xfrm>
          <a:prstGeom prst="rect">
            <a:avLst/>
          </a:prstGeom>
          <a:solidFill>
            <a:srgbClr val="CCFFFF"/>
          </a:solidFill>
          <a:ln w="9525">
            <a:solidFill>
              <a:srgbClr val="000000"/>
            </a:solidFill>
            <a:miter lim="800000"/>
            <a:headEnd/>
            <a:tailEnd/>
          </a:ln>
        </xdr:spPr>
      </xdr:sp>
      <xdr:sp macro="" textlink="">
        <xdr:nvSpPr>
          <xdr:cNvPr id="21" name="Rectangle 30">
            <a:extLst>
              <a:ext uri="{FF2B5EF4-FFF2-40B4-BE49-F238E27FC236}">
                <a16:creationId xmlns:a16="http://schemas.microsoft.com/office/drawing/2014/main" xmlns="" id="{00000000-0008-0000-0400-000015000000}"/>
              </a:ext>
            </a:extLst>
          </xdr:cNvPr>
          <xdr:cNvSpPr>
            <a:spLocks noChangeArrowheads="1"/>
          </xdr:cNvSpPr>
        </xdr:nvSpPr>
        <xdr:spPr bwMode="auto">
          <a:xfrm>
            <a:off x="783" y="21"/>
            <a:ext cx="160" cy="18"/>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SｺﾞｼｯｸE"/>
                <a:ea typeface="HGSｺﾞｼｯｸE"/>
              </a:rPr>
              <a:t>⇒データを選択</a:t>
            </a:r>
            <a:endParaRPr lang="ja-JP" altLang="en-US"/>
          </a:p>
        </xdr:txBody>
      </xdr:sp>
    </xdr:grpSp>
    <xdr:clientData/>
  </xdr:twoCellAnchor>
  <xdr:twoCellAnchor>
    <xdr:from>
      <xdr:col>46</xdr:col>
      <xdr:colOff>0</xdr:colOff>
      <xdr:row>19</xdr:row>
      <xdr:rowOff>47625</xdr:rowOff>
    </xdr:from>
    <xdr:to>
      <xdr:col>56</xdr:col>
      <xdr:colOff>114300</xdr:colOff>
      <xdr:row>23</xdr:row>
      <xdr:rowOff>57150</xdr:rowOff>
    </xdr:to>
    <xdr:sp macro="" textlink="">
      <xdr:nvSpPr>
        <xdr:cNvPr id="22" name="AutoShape 31">
          <a:extLst>
            <a:ext uri="{FF2B5EF4-FFF2-40B4-BE49-F238E27FC236}">
              <a16:creationId xmlns:a16="http://schemas.microsoft.com/office/drawing/2014/main" xmlns="" id="{00000000-0008-0000-0400-000016000000}"/>
            </a:ext>
          </a:extLst>
        </xdr:cNvPr>
        <xdr:cNvSpPr>
          <a:spLocks noChangeArrowheads="1"/>
        </xdr:cNvSpPr>
      </xdr:nvSpPr>
      <xdr:spPr bwMode="auto">
        <a:xfrm>
          <a:off x="7886700" y="3228975"/>
          <a:ext cx="2019300" cy="695325"/>
        </a:xfrm>
        <a:prstGeom prst="roundRect">
          <a:avLst>
            <a:gd name="adj" fmla="val 14083"/>
          </a:avLst>
        </a:prstGeom>
        <a:solidFill>
          <a:srgbClr val="FFFFFF"/>
        </a:solidFill>
        <a:ln w="19050">
          <a:solidFill>
            <a:srgbClr val="008000"/>
          </a:solidFill>
          <a:round/>
          <a:headEnd type="none" w="lg" len="me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008000"/>
              </a:solidFill>
              <a:latin typeface="HGSｺﾞｼｯｸE"/>
              <a:ea typeface="HGSｺﾞｼｯｸE"/>
            </a:rPr>
            <a:t>基本データ入力シートで“設定なし”を選択した場合、自動で塗り潰されるので、入力の必要はありません。</a:t>
          </a:r>
          <a:endParaRPr lang="ja-JP" altLang="en-US"/>
        </a:p>
      </xdr:txBody>
    </xdr:sp>
    <xdr:clientData/>
  </xdr:twoCellAnchor>
  <xdr:twoCellAnchor>
    <xdr:from>
      <xdr:col>42</xdr:col>
      <xdr:colOff>0</xdr:colOff>
      <xdr:row>15</xdr:row>
      <xdr:rowOff>0</xdr:rowOff>
    </xdr:from>
    <xdr:to>
      <xdr:col>45</xdr:col>
      <xdr:colOff>0</xdr:colOff>
      <xdr:row>16</xdr:row>
      <xdr:rowOff>0</xdr:rowOff>
    </xdr:to>
    <xdr:sp macro="" textlink="">
      <xdr:nvSpPr>
        <xdr:cNvPr id="23" name="AutoShape 32">
          <a:extLst>
            <a:ext uri="{FF2B5EF4-FFF2-40B4-BE49-F238E27FC236}">
              <a16:creationId xmlns:a16="http://schemas.microsoft.com/office/drawing/2014/main" xmlns="" id="{00000000-0008-0000-0400-000017000000}"/>
            </a:ext>
          </a:extLst>
        </xdr:cNvPr>
        <xdr:cNvSpPr>
          <a:spLocks noChangeArrowheads="1"/>
        </xdr:cNvSpPr>
      </xdr:nvSpPr>
      <xdr:spPr bwMode="auto">
        <a:xfrm>
          <a:off x="7124700" y="2495550"/>
          <a:ext cx="571500" cy="171450"/>
        </a:xfrm>
        <a:prstGeom prst="wedgeRoundRectCallout">
          <a:avLst>
            <a:gd name="adj1" fmla="val -91667"/>
            <a:gd name="adj2" fmla="val 2778"/>
            <a:gd name="adj3" fmla="val 16667"/>
          </a:avLst>
        </a:prstGeom>
        <a:solidFill>
          <a:srgbClr val="FFFFFF"/>
        </a:solidFill>
        <a:ln w="9525">
          <a:solidFill>
            <a:srgbClr val="0000FF"/>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FF"/>
              </a:solidFill>
              <a:latin typeface="HGSｺﾞｼｯｸE"/>
              <a:ea typeface="HGSｺﾞｼｯｸE"/>
            </a:rPr>
            <a:t>選択</a:t>
          </a:r>
          <a:endParaRPr lang="ja-JP" altLang="en-US"/>
        </a:p>
      </xdr:txBody>
    </xdr:sp>
    <xdr:clientData/>
  </xdr:twoCellAnchor>
  <xdr:twoCellAnchor>
    <xdr:from>
      <xdr:col>42</xdr:col>
      <xdr:colOff>0</xdr:colOff>
      <xdr:row>49</xdr:row>
      <xdr:rowOff>0</xdr:rowOff>
    </xdr:from>
    <xdr:to>
      <xdr:col>50</xdr:col>
      <xdr:colOff>0</xdr:colOff>
      <xdr:row>50</xdr:row>
      <xdr:rowOff>0</xdr:rowOff>
    </xdr:to>
    <xdr:sp macro="" textlink="">
      <xdr:nvSpPr>
        <xdr:cNvPr id="26" name="AutoShape 47">
          <a:extLst>
            <a:ext uri="{FF2B5EF4-FFF2-40B4-BE49-F238E27FC236}">
              <a16:creationId xmlns:a16="http://schemas.microsoft.com/office/drawing/2014/main" xmlns="" id="{00000000-0008-0000-0400-00001A000000}"/>
            </a:ext>
          </a:extLst>
        </xdr:cNvPr>
        <xdr:cNvSpPr>
          <a:spLocks noChangeArrowheads="1"/>
        </xdr:cNvSpPr>
      </xdr:nvSpPr>
      <xdr:spPr bwMode="auto">
        <a:xfrm>
          <a:off x="7124700" y="9353550"/>
          <a:ext cx="1524000" cy="342900"/>
        </a:xfrm>
        <a:prstGeom prst="wedgeRoundRectCallout">
          <a:avLst>
            <a:gd name="adj1" fmla="val -60625"/>
            <a:gd name="adj2" fmla="val -16667"/>
            <a:gd name="adj3" fmla="val 16667"/>
          </a:avLst>
        </a:prstGeom>
        <a:solidFill>
          <a:srgbClr val="FFFFFF"/>
        </a:solidFill>
        <a:ln w="9525">
          <a:solidFill>
            <a:srgbClr val="0000FF"/>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FF"/>
              </a:solidFill>
              <a:latin typeface="HGSｺﾞｼｯｸE"/>
              <a:ea typeface="HGSｺﾞｼｯｸE"/>
            </a:rPr>
            <a:t>年月を選択してください</a:t>
          </a:r>
          <a:endParaRPr lang="ja-JP" altLang="en-US"/>
        </a:p>
      </xdr:txBody>
    </xdr:sp>
    <xdr:clientData/>
  </xdr:twoCellAnchor>
  <xdr:twoCellAnchor>
    <xdr:from>
      <xdr:col>6</xdr:col>
      <xdr:colOff>0</xdr:colOff>
      <xdr:row>42</xdr:row>
      <xdr:rowOff>104775</xdr:rowOff>
    </xdr:from>
    <xdr:to>
      <xdr:col>11</xdr:col>
      <xdr:colOff>57150</xdr:colOff>
      <xdr:row>43</xdr:row>
      <xdr:rowOff>142875</xdr:rowOff>
    </xdr:to>
    <xdr:sp macro="" textlink="">
      <xdr:nvSpPr>
        <xdr:cNvPr id="27" name="AutoShape 63">
          <a:extLst>
            <a:ext uri="{FF2B5EF4-FFF2-40B4-BE49-F238E27FC236}">
              <a16:creationId xmlns:a16="http://schemas.microsoft.com/office/drawing/2014/main" xmlns="" id="{00000000-0008-0000-0400-00001B000000}"/>
            </a:ext>
          </a:extLst>
        </xdr:cNvPr>
        <xdr:cNvSpPr>
          <a:spLocks noChangeArrowheads="1"/>
        </xdr:cNvSpPr>
      </xdr:nvSpPr>
      <xdr:spPr bwMode="auto">
        <a:xfrm>
          <a:off x="952500" y="7572375"/>
          <a:ext cx="914400" cy="209550"/>
        </a:xfrm>
        <a:prstGeom prst="wedgeRoundRectCallout">
          <a:avLst>
            <a:gd name="adj1" fmla="val 72917"/>
            <a:gd name="adj2" fmla="val 0"/>
            <a:gd name="adj3" fmla="val 16667"/>
          </a:avLst>
        </a:prstGeom>
        <a:solidFill>
          <a:srgbClr val="FFFFFF"/>
        </a:solidFill>
        <a:ln w="9525">
          <a:solidFill>
            <a:srgbClr val="0000FF"/>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FF"/>
              </a:solidFill>
              <a:latin typeface="HGSｺﾞｼｯｸE"/>
              <a:ea typeface="HGSｺﾞｼｯｸE"/>
            </a:rPr>
            <a:t>直接入力</a:t>
          </a:r>
          <a:endParaRPr lang="ja-JP" altLang="en-US"/>
        </a:p>
      </xdr:txBody>
    </xdr:sp>
    <xdr:clientData/>
  </xdr:twoCellAnchor>
  <xdr:twoCellAnchor>
    <xdr:from>
      <xdr:col>42</xdr:col>
      <xdr:colOff>0</xdr:colOff>
      <xdr:row>42</xdr:row>
      <xdr:rowOff>0</xdr:rowOff>
    </xdr:from>
    <xdr:to>
      <xdr:col>51</xdr:col>
      <xdr:colOff>0</xdr:colOff>
      <xdr:row>44</xdr:row>
      <xdr:rowOff>0</xdr:rowOff>
    </xdr:to>
    <xdr:sp macro="" textlink="">
      <xdr:nvSpPr>
        <xdr:cNvPr id="28" name="AutoShape 64">
          <a:extLst>
            <a:ext uri="{FF2B5EF4-FFF2-40B4-BE49-F238E27FC236}">
              <a16:creationId xmlns:a16="http://schemas.microsoft.com/office/drawing/2014/main" xmlns="" id="{00000000-0008-0000-0400-00001C000000}"/>
            </a:ext>
          </a:extLst>
        </xdr:cNvPr>
        <xdr:cNvSpPr>
          <a:spLocks noChangeArrowheads="1"/>
        </xdr:cNvSpPr>
      </xdr:nvSpPr>
      <xdr:spPr bwMode="auto">
        <a:xfrm>
          <a:off x="7124700" y="7467600"/>
          <a:ext cx="1714500" cy="342900"/>
        </a:xfrm>
        <a:prstGeom prst="wedgeRoundRectCallout">
          <a:avLst>
            <a:gd name="adj1" fmla="val -59444"/>
            <a:gd name="adj2" fmla="val -9375"/>
            <a:gd name="adj3" fmla="val 16667"/>
          </a:avLst>
        </a:prstGeom>
        <a:solidFill>
          <a:srgbClr val="FFFFFF"/>
        </a:solidFill>
        <a:ln w="9525">
          <a:solidFill>
            <a:srgbClr val="0000FF"/>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FF"/>
              </a:solidFill>
              <a:latin typeface="HGSｺﾞｼｯｸE"/>
              <a:ea typeface="HGSｺﾞｼｯｸE"/>
            </a:rPr>
            <a:t>年月日を選択してください</a:t>
          </a:r>
          <a:endParaRPr lang="ja-JP" altLang="en-US"/>
        </a:p>
      </xdr:txBody>
    </xdr:sp>
    <xdr:clientData/>
  </xdr:twoCellAnchor>
  <xdr:twoCellAnchor>
    <xdr:from>
      <xdr:col>46</xdr:col>
      <xdr:colOff>28575</xdr:colOff>
      <xdr:row>27</xdr:row>
      <xdr:rowOff>47625</xdr:rowOff>
    </xdr:from>
    <xdr:to>
      <xdr:col>55</xdr:col>
      <xdr:colOff>9525</xdr:colOff>
      <xdr:row>30</xdr:row>
      <xdr:rowOff>57150</xdr:rowOff>
    </xdr:to>
    <xdr:sp macro="" textlink="">
      <xdr:nvSpPr>
        <xdr:cNvPr id="30" name="Text Box 21">
          <a:extLst>
            <a:ext uri="{FF2B5EF4-FFF2-40B4-BE49-F238E27FC236}">
              <a16:creationId xmlns:a16="http://schemas.microsoft.com/office/drawing/2014/main" xmlns="" id="{00000000-0008-0000-0400-00001E000000}"/>
            </a:ext>
          </a:extLst>
        </xdr:cNvPr>
        <xdr:cNvSpPr txBox="1">
          <a:spLocks noChangeArrowheads="1"/>
        </xdr:cNvSpPr>
      </xdr:nvSpPr>
      <xdr:spPr bwMode="auto">
        <a:xfrm>
          <a:off x="7915275" y="4600575"/>
          <a:ext cx="1695450" cy="523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HGｺﾞｼｯｸE" panose="020B0909000000000000" pitchFamily="49" charset="-128"/>
              <a:ea typeface="HGｺﾞｼｯｸE" panose="020B0909000000000000" pitchFamily="49" charset="-128"/>
            </a:rPr>
            <a:t>和暦表記を確認してください</a:t>
          </a:r>
        </a:p>
      </xdr:txBody>
    </xdr:sp>
    <xdr:clientData fPrintsWithSheet="0"/>
  </xdr:twoCellAnchor>
  <xdr:twoCellAnchor>
    <xdr:from>
      <xdr:col>46</xdr:col>
      <xdr:colOff>0</xdr:colOff>
      <xdr:row>51</xdr:row>
      <xdr:rowOff>0</xdr:rowOff>
    </xdr:from>
    <xdr:to>
      <xdr:col>54</xdr:col>
      <xdr:colOff>171450</xdr:colOff>
      <xdr:row>54</xdr:row>
      <xdr:rowOff>123825</xdr:rowOff>
    </xdr:to>
    <xdr:sp macro="" textlink="">
      <xdr:nvSpPr>
        <xdr:cNvPr id="32" name="Text Box 21">
          <a:extLst>
            <a:ext uri="{FF2B5EF4-FFF2-40B4-BE49-F238E27FC236}">
              <a16:creationId xmlns:a16="http://schemas.microsoft.com/office/drawing/2014/main" xmlns="" id="{00000000-0008-0000-0400-000020000000}"/>
            </a:ext>
          </a:extLst>
        </xdr:cNvPr>
        <xdr:cNvSpPr txBox="1">
          <a:spLocks noChangeArrowheads="1"/>
        </xdr:cNvSpPr>
      </xdr:nvSpPr>
      <xdr:spPr bwMode="auto">
        <a:xfrm>
          <a:off x="7886700" y="9829800"/>
          <a:ext cx="1695450" cy="523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HGｺﾞｼｯｸE" panose="020B0909000000000000" pitchFamily="49" charset="-128"/>
              <a:ea typeface="HGｺﾞｼｯｸE" panose="020B0909000000000000" pitchFamily="49" charset="-128"/>
            </a:rPr>
            <a:t>和暦表記を確認してください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19050"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a:lstStyle/>
    </a:spDef>
    <a:lnDef>
      <a:spPr bwMode="auto">
        <a:xfrm>
          <a:off x="0" y="0"/>
          <a:ext cx="1" cy="1"/>
        </a:xfrm>
        <a:custGeom>
          <a:avLst/>
          <a:gdLst/>
          <a:ahLst/>
          <a:cxnLst/>
          <a:rect l="0" t="0" r="0" b="0"/>
          <a:pathLst/>
        </a:custGeom>
        <a:solidFill>
          <a:srgbClr val="FFFF00"/>
        </a:solidFill>
        <a:ln w="19050"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9"/>
  <sheetViews>
    <sheetView tabSelected="1" zoomScaleNormal="100" zoomScaleSheetLayoutView="100" workbookViewId="0">
      <selection activeCell="E17" sqref="E17:J17"/>
    </sheetView>
  </sheetViews>
  <sheetFormatPr defaultColWidth="9" defaultRowHeight="12"/>
  <cols>
    <col min="1" max="3" width="4.33203125" style="1" customWidth="1"/>
    <col min="4" max="4" width="33.21875" style="1" customWidth="1"/>
    <col min="5" max="5" width="8.33203125" style="1" bestFit="1" customWidth="1"/>
    <col min="6" max="6" width="6.88671875" style="1" customWidth="1"/>
    <col min="7" max="7" width="3.77734375" style="1" customWidth="1"/>
    <col min="8" max="8" width="20.6640625" style="1" customWidth="1"/>
    <col min="9" max="9" width="11.88671875" style="2" customWidth="1"/>
    <col min="10" max="10" width="11.21875" style="2" customWidth="1"/>
    <col min="11" max="11" width="13.21875" style="1" customWidth="1"/>
    <col min="12" max="12" width="2.33203125" style="1" bestFit="1" customWidth="1"/>
    <col min="13" max="13" width="6.6640625" style="1" bestFit="1" customWidth="1"/>
    <col min="14" max="14" width="2.33203125" style="1" bestFit="1" customWidth="1"/>
    <col min="15" max="15" width="3.33203125" style="1" bestFit="1" customWidth="1"/>
    <col min="16" max="16" width="2.33203125" style="1" bestFit="1" customWidth="1"/>
    <col min="17" max="17" width="4.33203125" style="1" bestFit="1" customWidth="1"/>
    <col min="18" max="18" width="2.33203125" style="1" bestFit="1" customWidth="1"/>
    <col min="19" max="19" width="3.21875" style="1" bestFit="1" customWidth="1"/>
    <col min="20" max="20" width="13.109375" style="1" hidden="1" customWidth="1"/>
    <col min="21" max="21" width="41.33203125" style="1" customWidth="1"/>
    <col min="22" max="23" width="9" style="1"/>
    <col min="24" max="24" width="15.6640625" style="339" customWidth="1"/>
    <col min="25" max="26" width="3.6640625" style="339" customWidth="1"/>
    <col min="27" max="27" width="22.21875" style="3" bestFit="1" customWidth="1"/>
    <col min="28" max="30" width="17.6640625" style="3" customWidth="1"/>
    <col min="31" max="35" width="17.6640625" style="7" customWidth="1"/>
    <col min="36" max="36" width="23.88671875" style="339" customWidth="1"/>
    <col min="37" max="38" width="9" style="339"/>
    <col min="39" max="39" width="9" style="3"/>
    <col min="40" max="16384" width="9" style="1"/>
  </cols>
  <sheetData>
    <row r="1" spans="1:39">
      <c r="X1" s="340"/>
      <c r="Y1" s="340"/>
      <c r="Z1" s="340"/>
      <c r="AA1" s="341"/>
      <c r="AB1" s="341"/>
      <c r="AC1" s="341"/>
      <c r="AD1" s="341"/>
      <c r="AE1" s="342"/>
      <c r="AF1" s="342"/>
      <c r="AG1" s="342"/>
      <c r="AH1" s="342"/>
      <c r="AI1" s="342"/>
      <c r="AJ1" s="340"/>
      <c r="AL1" s="340"/>
      <c r="AM1" s="341"/>
    </row>
    <row r="2" spans="1:39" ht="12" customHeight="1">
      <c r="AB2" s="383" t="s">
        <v>237</v>
      </c>
      <c r="AC2" s="383"/>
      <c r="AD2" s="383"/>
      <c r="AE2" s="397" t="s">
        <v>238</v>
      </c>
      <c r="AF2" s="397"/>
      <c r="AG2" s="397"/>
      <c r="AH2" s="397"/>
      <c r="AI2" s="397"/>
    </row>
    <row r="3" spans="1:39" ht="21" customHeight="1">
      <c r="A3" s="4" t="s">
        <v>239</v>
      </c>
      <c r="B3" s="4"/>
      <c r="C3" s="4"/>
      <c r="D3" s="5"/>
      <c r="E3" s="5"/>
      <c r="F3" s="5"/>
      <c r="G3" s="5"/>
      <c r="H3" s="5"/>
      <c r="I3" s="6"/>
      <c r="J3" s="6"/>
      <c r="K3" s="5"/>
      <c r="L3" s="5"/>
      <c r="M3" s="5"/>
      <c r="N3" s="5"/>
      <c r="O3" s="5"/>
      <c r="P3" s="5"/>
      <c r="Q3" s="5"/>
      <c r="R3" s="5"/>
      <c r="S3" s="5"/>
      <c r="X3" s="3" t="s">
        <v>367</v>
      </c>
      <c r="Y3" s="3" t="s">
        <v>55</v>
      </c>
      <c r="AA3" s="3" t="s">
        <v>368</v>
      </c>
      <c r="AB3" s="343" t="s">
        <v>240</v>
      </c>
      <c r="AC3" s="343" t="s">
        <v>241</v>
      </c>
      <c r="AD3" s="343" t="s">
        <v>242</v>
      </c>
      <c r="AE3" s="343" t="s">
        <v>243</v>
      </c>
      <c r="AF3" s="343" t="s">
        <v>241</v>
      </c>
      <c r="AG3" s="343" t="s">
        <v>242</v>
      </c>
      <c r="AH3" s="343" t="s">
        <v>244</v>
      </c>
      <c r="AI3" s="343" t="s">
        <v>242</v>
      </c>
      <c r="AJ3" s="3" t="s">
        <v>245</v>
      </c>
      <c r="AL3" s="3" t="s">
        <v>369</v>
      </c>
      <c r="AM3" s="3" t="s">
        <v>15</v>
      </c>
    </row>
    <row r="4" spans="1:39" ht="24" customHeight="1">
      <c r="B4" s="393" t="s">
        <v>246</v>
      </c>
      <c r="C4" s="393"/>
      <c r="D4" s="393"/>
      <c r="E4" s="398">
        <v>45463</v>
      </c>
      <c r="F4" s="399"/>
      <c r="G4" s="1" t="s">
        <v>455</v>
      </c>
      <c r="K4" s="181" t="s">
        <v>345</v>
      </c>
      <c r="L4" s="172"/>
      <c r="M4" s="173">
        <f>T4-2018</f>
        <v>6</v>
      </c>
      <c r="N4" s="172" t="s">
        <v>248</v>
      </c>
      <c r="O4" s="174">
        <f>MONTH(E4)</f>
        <v>6</v>
      </c>
      <c r="P4" s="172" t="s">
        <v>249</v>
      </c>
      <c r="Q4" s="174">
        <f>DAY(E4)</f>
        <v>20</v>
      </c>
      <c r="R4" s="172" t="s">
        <v>250</v>
      </c>
      <c r="S4" s="172"/>
      <c r="T4" s="9">
        <f>YEAR(E4)</f>
        <v>2024</v>
      </c>
      <c r="X4" s="344" t="s">
        <v>251</v>
      </c>
      <c r="Y4" s="10" t="s">
        <v>117</v>
      </c>
      <c r="Z4" s="10">
        <v>1</v>
      </c>
      <c r="AA4" s="10" t="s">
        <v>370</v>
      </c>
      <c r="AB4" s="11" t="s">
        <v>252</v>
      </c>
      <c r="AC4" s="11" t="s">
        <v>253</v>
      </c>
      <c r="AD4" s="11" t="s">
        <v>440</v>
      </c>
      <c r="AE4" s="11" t="s">
        <v>254</v>
      </c>
      <c r="AF4" s="11" t="s">
        <v>255</v>
      </c>
      <c r="AG4" s="11" t="s">
        <v>438</v>
      </c>
      <c r="AH4" s="345" t="s">
        <v>0</v>
      </c>
      <c r="AI4" s="345" t="s">
        <v>256</v>
      </c>
      <c r="AJ4" s="346" t="s">
        <v>237</v>
      </c>
      <c r="AK4" s="347" t="s">
        <v>371</v>
      </c>
      <c r="AL4" s="347" t="s">
        <v>257</v>
      </c>
      <c r="AM4" s="348" t="s">
        <v>258</v>
      </c>
    </row>
    <row r="5" spans="1:39" ht="24" customHeight="1">
      <c r="B5" s="393" t="s">
        <v>259</v>
      </c>
      <c r="C5" s="393"/>
      <c r="D5" s="393"/>
      <c r="E5" s="400" t="s">
        <v>470</v>
      </c>
      <c r="F5" s="401"/>
      <c r="G5" s="2"/>
      <c r="H5" s="2"/>
      <c r="K5" s="181"/>
      <c r="L5" s="172"/>
      <c r="M5" s="172"/>
      <c r="N5" s="172"/>
      <c r="O5" s="172"/>
      <c r="P5" s="172"/>
      <c r="Q5" s="172"/>
      <c r="R5" s="172"/>
      <c r="S5" s="172"/>
      <c r="X5" s="344" t="s">
        <v>261</v>
      </c>
      <c r="Y5" s="10" t="s">
        <v>262</v>
      </c>
      <c r="Z5" s="10">
        <v>2</v>
      </c>
      <c r="AA5" s="10" t="s">
        <v>372</v>
      </c>
      <c r="AB5" s="11" t="s">
        <v>263</v>
      </c>
      <c r="AC5" s="11" t="s">
        <v>263</v>
      </c>
      <c r="AD5" s="11" t="s">
        <v>263</v>
      </c>
      <c r="AE5" s="11" t="s">
        <v>373</v>
      </c>
      <c r="AF5" s="11" t="s">
        <v>264</v>
      </c>
      <c r="AG5" s="11" t="s">
        <v>265</v>
      </c>
      <c r="AH5" s="345" t="s">
        <v>266</v>
      </c>
      <c r="AI5" s="345" t="s">
        <v>374</v>
      </c>
      <c r="AJ5" s="346" t="s">
        <v>267</v>
      </c>
      <c r="AK5" s="347" t="s">
        <v>263</v>
      </c>
      <c r="AL5" s="347" t="s">
        <v>263</v>
      </c>
      <c r="AM5" s="348" t="s">
        <v>268</v>
      </c>
    </row>
    <row r="6" spans="1:39" ht="24" customHeight="1">
      <c r="B6" s="393" t="s">
        <v>269</v>
      </c>
      <c r="C6" s="393"/>
      <c r="D6" s="393"/>
      <c r="E6" s="402" t="s">
        <v>471</v>
      </c>
      <c r="F6" s="402"/>
      <c r="G6" s="2"/>
      <c r="H6" s="2"/>
      <c r="K6" s="181" t="s">
        <v>270</v>
      </c>
      <c r="L6" s="403" t="str">
        <f>E6</f>
        <v>6</v>
      </c>
      <c r="M6" s="404"/>
      <c r="N6" s="404"/>
      <c r="O6" s="172" t="s">
        <v>271</v>
      </c>
      <c r="P6" s="172"/>
      <c r="Q6" s="172"/>
      <c r="R6" s="172"/>
      <c r="S6" s="172"/>
      <c r="X6" s="344" t="s">
        <v>272</v>
      </c>
      <c r="Y6" s="10" t="s">
        <v>118</v>
      </c>
      <c r="Z6" s="10">
        <v>3</v>
      </c>
      <c r="AA6" s="10" t="s">
        <v>273</v>
      </c>
      <c r="AB6" s="11" t="s">
        <v>263</v>
      </c>
      <c r="AC6" s="11" t="s">
        <v>263</v>
      </c>
      <c r="AD6" s="11" t="s">
        <v>263</v>
      </c>
      <c r="AE6" s="11" t="s">
        <v>263</v>
      </c>
      <c r="AF6" s="11" t="s">
        <v>263</v>
      </c>
      <c r="AG6" s="11" t="s">
        <v>263</v>
      </c>
      <c r="AH6" s="11" t="s">
        <v>263</v>
      </c>
      <c r="AI6" s="11" t="s">
        <v>263</v>
      </c>
      <c r="AJ6" s="346" t="s">
        <v>274</v>
      </c>
      <c r="AM6" s="348" t="s">
        <v>275</v>
      </c>
    </row>
    <row r="7" spans="1:39" ht="24" customHeight="1">
      <c r="B7" s="393" t="s">
        <v>276</v>
      </c>
      <c r="C7" s="393"/>
      <c r="D7" s="393"/>
      <c r="E7" s="388">
        <v>6</v>
      </c>
      <c r="F7" s="388"/>
      <c r="G7" s="2"/>
      <c r="H7" s="2"/>
      <c r="K7" s="181" t="s">
        <v>345</v>
      </c>
      <c r="L7" s="172"/>
      <c r="M7" s="168">
        <f>E7</f>
        <v>6</v>
      </c>
      <c r="N7" s="172" t="s">
        <v>277</v>
      </c>
      <c r="O7" s="172"/>
      <c r="P7" s="172"/>
      <c r="Q7" s="172"/>
      <c r="R7" s="172"/>
      <c r="S7" s="172"/>
      <c r="X7" s="344" t="s">
        <v>278</v>
      </c>
      <c r="Y7" s="10" t="s">
        <v>119</v>
      </c>
      <c r="Z7" s="10">
        <v>4</v>
      </c>
      <c r="AA7" s="10" t="s">
        <v>279</v>
      </c>
      <c r="AB7" s="11" t="s">
        <v>263</v>
      </c>
      <c r="AC7" s="11" t="s">
        <v>263</v>
      </c>
      <c r="AD7" s="11" t="s">
        <v>263</v>
      </c>
      <c r="AE7" s="11" t="s">
        <v>263</v>
      </c>
      <c r="AF7" s="11" t="s">
        <v>263</v>
      </c>
      <c r="AG7" s="11" t="s">
        <v>263</v>
      </c>
      <c r="AH7" s="11" t="s">
        <v>263</v>
      </c>
      <c r="AI7" s="11" t="s">
        <v>263</v>
      </c>
      <c r="AJ7" s="346" t="s">
        <v>436</v>
      </c>
      <c r="AM7" s="348" t="s">
        <v>280</v>
      </c>
    </row>
    <row r="8" spans="1:39" ht="24" customHeight="1">
      <c r="B8" s="393" t="s">
        <v>281</v>
      </c>
      <c r="C8" s="393"/>
      <c r="D8" s="393"/>
      <c r="E8" s="389"/>
      <c r="F8" s="389"/>
      <c r="G8" s="1" t="s">
        <v>456</v>
      </c>
      <c r="K8" s="182" t="str">
        <f>MID($T$8,1,2)</f>
        <v/>
      </c>
      <c r="L8" s="177" t="s">
        <v>235</v>
      </c>
      <c r="M8" s="176" t="str">
        <f>MID($T$8,3,5)</f>
        <v/>
      </c>
      <c r="N8" s="177" t="s">
        <v>235</v>
      </c>
      <c r="O8" s="176" t="str">
        <f>MID($T$8,8,2)</f>
        <v/>
      </c>
      <c r="P8" s="177" t="s">
        <v>235</v>
      </c>
      <c r="Q8" s="176" t="str">
        <f>MID($T$8,9,2)</f>
        <v/>
      </c>
      <c r="R8" s="177" t="s">
        <v>235</v>
      </c>
      <c r="S8" s="176" t="str">
        <f>MID($T$8,12,2)</f>
        <v/>
      </c>
      <c r="T8" s="9" t="str">
        <f>ASC(E8)</f>
        <v/>
      </c>
      <c r="X8" s="344" t="s">
        <v>260</v>
      </c>
      <c r="Y8" s="10"/>
      <c r="Z8" s="10">
        <v>5</v>
      </c>
      <c r="AA8" s="10" t="s">
        <v>282</v>
      </c>
      <c r="AB8" s="11" t="s">
        <v>252</v>
      </c>
      <c r="AC8" s="11" t="s">
        <v>253</v>
      </c>
      <c r="AD8" s="11" t="s">
        <v>437</v>
      </c>
      <c r="AE8" s="11" t="s">
        <v>254</v>
      </c>
      <c r="AF8" s="11" t="s">
        <v>255</v>
      </c>
      <c r="AG8" s="11" t="s">
        <v>439</v>
      </c>
      <c r="AH8" s="345" t="s">
        <v>375</v>
      </c>
      <c r="AI8" s="345" t="s">
        <v>376</v>
      </c>
      <c r="AM8" s="348" t="s">
        <v>283</v>
      </c>
    </row>
    <row r="9" spans="1:39" ht="24" customHeight="1">
      <c r="B9" s="393" t="s">
        <v>284</v>
      </c>
      <c r="C9" s="393"/>
      <c r="D9" s="393"/>
      <c r="E9" s="381" t="str">
        <f>K7&amp;M7&amp;N7</f>
        <v>令和6年度</v>
      </c>
      <c r="F9" s="382"/>
      <c r="G9" s="175" t="s">
        <v>285</v>
      </c>
      <c r="H9" s="1003" t="str">
        <f>"第 "&amp;K8&amp;" - "&amp;M8&amp;" -"&amp;O8&amp;" 号"</f>
        <v>第  -  - 号</v>
      </c>
      <c r="I9" s="382" t="s">
        <v>286</v>
      </c>
      <c r="J9" s="384"/>
      <c r="K9" s="178"/>
      <c r="L9" s="390"/>
      <c r="M9" s="390"/>
      <c r="N9" s="390"/>
      <c r="O9" s="390"/>
      <c r="P9" s="390"/>
      <c r="Q9" s="390"/>
      <c r="R9" s="390"/>
      <c r="S9" s="178"/>
      <c r="X9" s="344" t="s">
        <v>287</v>
      </c>
      <c r="Y9" s="10"/>
      <c r="Z9" s="10">
        <v>6</v>
      </c>
      <c r="AA9" s="10" t="s">
        <v>288</v>
      </c>
      <c r="AB9" s="11" t="s">
        <v>263</v>
      </c>
      <c r="AC9" s="11" t="s">
        <v>263</v>
      </c>
      <c r="AD9" s="11" t="s">
        <v>263</v>
      </c>
      <c r="AE9" s="11" t="s">
        <v>377</v>
      </c>
      <c r="AF9" s="11" t="s">
        <v>264</v>
      </c>
      <c r="AG9" s="11" t="s">
        <v>265</v>
      </c>
      <c r="AH9" s="345" t="s">
        <v>0</v>
      </c>
      <c r="AI9" s="345" t="s">
        <v>362</v>
      </c>
      <c r="AM9" s="348" t="s">
        <v>289</v>
      </c>
    </row>
    <row r="10" spans="1:39" ht="39" customHeight="1">
      <c r="B10" s="393"/>
      <c r="C10" s="393"/>
      <c r="D10" s="393"/>
      <c r="E10" s="385" t="s">
        <v>473</v>
      </c>
      <c r="F10" s="386"/>
      <c r="G10" s="386"/>
      <c r="H10" s="386"/>
      <c r="I10" s="386"/>
      <c r="J10" s="387"/>
      <c r="K10" s="179"/>
      <c r="L10" s="179"/>
      <c r="M10" s="179"/>
      <c r="N10" s="179"/>
      <c r="O10" s="179"/>
      <c r="P10" s="179"/>
      <c r="Q10" s="179"/>
      <c r="R10" s="179"/>
      <c r="S10" s="179"/>
      <c r="X10" s="344" t="s">
        <v>290</v>
      </c>
      <c r="Y10" s="10"/>
      <c r="Z10" s="10">
        <v>7</v>
      </c>
      <c r="AA10" s="10" t="s">
        <v>291</v>
      </c>
      <c r="AB10" s="11" t="s">
        <v>263</v>
      </c>
      <c r="AC10" s="11" t="s">
        <v>263</v>
      </c>
      <c r="AD10" s="11" t="s">
        <v>263</v>
      </c>
      <c r="AE10" s="11" t="s">
        <v>263</v>
      </c>
      <c r="AF10" s="11" t="s">
        <v>263</v>
      </c>
      <c r="AG10" s="11" t="s">
        <v>263</v>
      </c>
      <c r="AH10" s="11" t="s">
        <v>263</v>
      </c>
      <c r="AI10" s="11" t="s">
        <v>263</v>
      </c>
      <c r="AM10" s="348" t="s">
        <v>292</v>
      </c>
    </row>
    <row r="11" spans="1:39" ht="24" customHeight="1">
      <c r="B11" s="393" t="s">
        <v>293</v>
      </c>
      <c r="C11" s="393"/>
      <c r="D11" s="393"/>
      <c r="E11" s="16" t="s">
        <v>294</v>
      </c>
      <c r="F11" s="436" t="s">
        <v>472</v>
      </c>
      <c r="G11" s="436"/>
      <c r="H11" s="436"/>
      <c r="I11" s="436"/>
      <c r="J11" s="437"/>
      <c r="K11" s="180"/>
      <c r="L11" s="180"/>
      <c r="M11" s="180"/>
      <c r="N11" s="180"/>
      <c r="O11" s="180"/>
      <c r="P11" s="180"/>
      <c r="Q11" s="180"/>
      <c r="R11" s="180"/>
      <c r="S11" s="180"/>
      <c r="X11" s="344" t="s">
        <v>295</v>
      </c>
      <c r="Y11" s="10"/>
      <c r="Z11" s="10">
        <v>8</v>
      </c>
      <c r="AA11" s="10" t="s">
        <v>296</v>
      </c>
      <c r="AB11" s="11" t="s">
        <v>378</v>
      </c>
      <c r="AC11" s="11" t="s">
        <v>297</v>
      </c>
      <c r="AD11" s="11" t="s">
        <v>298</v>
      </c>
      <c r="AE11" s="11" t="s">
        <v>299</v>
      </c>
      <c r="AF11" s="11" t="s">
        <v>300</v>
      </c>
      <c r="AG11" s="11" t="s">
        <v>255</v>
      </c>
      <c r="AH11" s="345" t="s">
        <v>379</v>
      </c>
      <c r="AI11" s="345" t="s">
        <v>380</v>
      </c>
      <c r="AM11" s="348" t="s">
        <v>301</v>
      </c>
    </row>
    <row r="12" spans="1:39" ht="24" customHeight="1">
      <c r="B12" s="393" t="s">
        <v>302</v>
      </c>
      <c r="C12" s="393"/>
      <c r="D12" s="393"/>
      <c r="E12" s="378" t="s">
        <v>389</v>
      </c>
      <c r="F12" s="379"/>
      <c r="G12" s="379"/>
      <c r="H12" s="380"/>
      <c r="I12" s="351">
        <f>IF(E12="土木一式工事",1,0)</f>
        <v>0</v>
      </c>
      <c r="J12" s="352">
        <f>IF(OR(E12="土木一式工事",E12="しゅんせつ工事",E12="舗装工事",E12="とび･土工･コンクリート工事"),2,0)</f>
        <v>2</v>
      </c>
      <c r="K12" s="178"/>
      <c r="L12" s="178"/>
      <c r="M12" s="178"/>
      <c r="N12" s="178"/>
      <c r="O12" s="178"/>
      <c r="P12" s="178"/>
      <c r="Q12" s="178"/>
      <c r="R12" s="178"/>
      <c r="S12" s="178"/>
      <c r="T12" s="1">
        <f>T13+T14+T15+T16</f>
        <v>13</v>
      </c>
      <c r="X12" s="344" t="s">
        <v>304</v>
      </c>
      <c r="Y12" s="10"/>
      <c r="Z12" s="10">
        <v>9</v>
      </c>
      <c r="AA12" s="10" t="s">
        <v>305</v>
      </c>
      <c r="AB12" s="11" t="s">
        <v>306</v>
      </c>
      <c r="AC12" s="11" t="s">
        <v>264</v>
      </c>
      <c r="AD12" s="11" t="s">
        <v>441</v>
      </c>
      <c r="AE12" s="11" t="s">
        <v>381</v>
      </c>
      <c r="AF12" s="11" t="s">
        <v>264</v>
      </c>
      <c r="AG12" s="11" t="s">
        <v>441</v>
      </c>
      <c r="AH12" s="345" t="s">
        <v>382</v>
      </c>
      <c r="AI12" s="11" t="s">
        <v>363</v>
      </c>
      <c r="AM12" s="348" t="s">
        <v>308</v>
      </c>
    </row>
    <row r="13" spans="1:39">
      <c r="B13" s="167"/>
      <c r="C13" s="167"/>
      <c r="D13" s="167"/>
      <c r="E13" s="167"/>
      <c r="F13" s="167"/>
      <c r="G13" s="167"/>
      <c r="H13" s="167"/>
      <c r="I13" s="167"/>
      <c r="J13" s="167"/>
      <c r="K13" s="167"/>
      <c r="L13" s="167"/>
      <c r="M13" s="167"/>
      <c r="N13" s="167"/>
      <c r="T13" s="1">
        <f>IF(E12=AA4,Z4,IF(E12=AA5,Z5,IF(E12=AA6,Z6,IF(E12=AA7,Z7,IF(E12=AA8,Z8,IF(E12=AA9,Z9,IF(E12=AA10,Z10,0)))))))</f>
        <v>0</v>
      </c>
      <c r="X13" s="344" t="s">
        <v>310</v>
      </c>
      <c r="Y13" s="10"/>
      <c r="Z13" s="10">
        <v>10</v>
      </c>
      <c r="AA13" s="10" t="s">
        <v>311</v>
      </c>
      <c r="AB13" s="11" t="s">
        <v>263</v>
      </c>
      <c r="AC13" s="11" t="s">
        <v>263</v>
      </c>
      <c r="AD13" s="11" t="s">
        <v>263</v>
      </c>
      <c r="AE13" s="11" t="s">
        <v>263</v>
      </c>
      <c r="AF13" s="11" t="s">
        <v>263</v>
      </c>
      <c r="AG13" s="11" t="s">
        <v>263</v>
      </c>
      <c r="AH13" s="11" t="s">
        <v>263</v>
      </c>
      <c r="AI13" s="11" t="s">
        <v>263</v>
      </c>
      <c r="AM13" s="348" t="s">
        <v>312</v>
      </c>
    </row>
    <row r="14" spans="1:39" ht="21" customHeight="1">
      <c r="A14" s="4" t="s">
        <v>309</v>
      </c>
      <c r="B14" s="4"/>
      <c r="C14" s="4"/>
      <c r="D14" s="5"/>
      <c r="E14" s="5"/>
      <c r="F14" s="5"/>
      <c r="G14" s="5"/>
      <c r="H14" s="5"/>
      <c r="I14" s="6"/>
      <c r="J14" s="6"/>
      <c r="K14" s="5"/>
      <c r="L14" s="5"/>
      <c r="M14" s="5"/>
      <c r="N14" s="5"/>
      <c r="O14" s="5"/>
      <c r="P14" s="5"/>
      <c r="Q14" s="5"/>
      <c r="R14" s="5"/>
      <c r="S14" s="5"/>
      <c r="T14" s="1">
        <f>IF(E12=AA11,Z11,IF(E12=AA12,Z12,IF(E12=AA13,Z13,IF(E12=AA14,Z14,IF(E12=AA15,Z15,IF(E12=AA16,Z16,IF(E12=AA17,Z17,0)))))))</f>
        <v>13</v>
      </c>
      <c r="X14" s="344" t="s">
        <v>313</v>
      </c>
      <c r="Y14" s="10"/>
      <c r="Z14" s="10">
        <v>11</v>
      </c>
      <c r="AA14" s="10" t="s">
        <v>314</v>
      </c>
      <c r="AB14" s="11" t="s">
        <v>383</v>
      </c>
      <c r="AC14" s="11" t="s">
        <v>384</v>
      </c>
      <c r="AD14" s="11" t="s">
        <v>307</v>
      </c>
      <c r="AE14" s="11" t="s">
        <v>254</v>
      </c>
      <c r="AF14" s="11" t="s">
        <v>385</v>
      </c>
      <c r="AG14" s="11" t="s">
        <v>386</v>
      </c>
      <c r="AH14" s="345" t="s">
        <v>0</v>
      </c>
      <c r="AI14" s="345" t="s">
        <v>387</v>
      </c>
      <c r="AM14" s="348" t="s">
        <v>388</v>
      </c>
    </row>
    <row r="15" spans="1:39" ht="24" customHeight="1">
      <c r="B15" s="393" t="s">
        <v>245</v>
      </c>
      <c r="C15" s="393"/>
      <c r="D15" s="393"/>
      <c r="E15" s="435" t="s">
        <v>436</v>
      </c>
      <c r="F15" s="435"/>
      <c r="G15" s="2"/>
      <c r="H15" s="2"/>
      <c r="T15" s="1">
        <f>IF(E12=AA18,Z18,IF(E12=AA19,Z19,IF(E12=AA20,Z20,IF(E12=AA21,Z21,IF(E12=AA22,Z22,IF(E12=AA23,Z23,IF(E12=AA24,Z24,0)))))))</f>
        <v>0</v>
      </c>
      <c r="X15" s="344" t="s">
        <v>318</v>
      </c>
      <c r="Y15" s="10"/>
      <c r="Z15" s="10">
        <v>12</v>
      </c>
      <c r="AA15" s="10" t="s">
        <v>319</v>
      </c>
      <c r="AB15" s="11" t="s">
        <v>263</v>
      </c>
      <c r="AC15" s="11" t="s">
        <v>263</v>
      </c>
      <c r="AD15" s="11" t="s">
        <v>263</v>
      </c>
      <c r="AE15" s="11" t="s">
        <v>263</v>
      </c>
      <c r="AF15" s="11" t="s">
        <v>263</v>
      </c>
      <c r="AG15" s="11" t="s">
        <v>263</v>
      </c>
      <c r="AH15" s="11" t="s">
        <v>263</v>
      </c>
      <c r="AI15" s="11" t="s">
        <v>263</v>
      </c>
      <c r="AM15" s="348" t="s">
        <v>320</v>
      </c>
    </row>
    <row r="16" spans="1:39" ht="39" customHeight="1">
      <c r="B16" s="375" t="s">
        <v>316</v>
      </c>
      <c r="C16" s="394" t="s">
        <v>317</v>
      </c>
      <c r="D16" s="395"/>
      <c r="E16" s="431" t="s">
        <v>336</v>
      </c>
      <c r="F16" s="431"/>
      <c r="G16" s="431"/>
      <c r="H16" s="431"/>
      <c r="I16" s="431"/>
      <c r="J16" s="431"/>
      <c r="K16" s="426" t="s">
        <v>340</v>
      </c>
      <c r="L16" s="428"/>
      <c r="M16" s="428"/>
      <c r="N16" s="428"/>
      <c r="O16" s="428"/>
      <c r="P16" s="428"/>
      <c r="Q16" s="428"/>
      <c r="R16" s="428"/>
      <c r="S16" s="428"/>
      <c r="T16" s="1">
        <f>IF(E12=AA25,Z25,IF(E12=AA26,Z26,IF(E12=AA27,Z27,IF(E12=AA28,Z28,IF(E12=AA29,Z29,IF(E12=AA30,Z30,IF(E12=AA31,Z31,IF(E12=AA32,Z32,0))))))))</f>
        <v>0</v>
      </c>
      <c r="X16" s="344" t="s">
        <v>326</v>
      </c>
      <c r="Y16" s="10"/>
      <c r="Z16" s="10">
        <v>13</v>
      </c>
      <c r="AA16" s="10" t="s">
        <v>389</v>
      </c>
      <c r="AB16" s="11" t="s">
        <v>252</v>
      </c>
      <c r="AC16" s="11" t="s">
        <v>253</v>
      </c>
      <c r="AD16" s="11" t="s">
        <v>307</v>
      </c>
      <c r="AE16" s="11" t="s">
        <v>254</v>
      </c>
      <c r="AF16" s="11" t="s">
        <v>255</v>
      </c>
      <c r="AG16" s="11" t="s">
        <v>390</v>
      </c>
      <c r="AH16" s="345" t="s">
        <v>323</v>
      </c>
      <c r="AI16" s="345" t="s">
        <v>364</v>
      </c>
      <c r="AM16" s="348" t="s">
        <v>324</v>
      </c>
    </row>
    <row r="17" spans="1:39" ht="39" customHeight="1">
      <c r="B17" s="376"/>
      <c r="C17" s="394" t="s">
        <v>321</v>
      </c>
      <c r="D17" s="395"/>
      <c r="E17" s="431" t="s">
        <v>337</v>
      </c>
      <c r="F17" s="431"/>
      <c r="G17" s="431"/>
      <c r="H17" s="431"/>
      <c r="I17" s="431"/>
      <c r="J17" s="431"/>
      <c r="K17" s="426" t="s">
        <v>338</v>
      </c>
      <c r="L17" s="427"/>
      <c r="M17" s="427"/>
      <c r="N17" s="427"/>
      <c r="O17" s="427"/>
      <c r="P17" s="427"/>
      <c r="Q17" s="427"/>
      <c r="R17" s="427"/>
      <c r="S17" s="427"/>
      <c r="X17" s="344" t="s">
        <v>3</v>
      </c>
      <c r="Y17" s="10"/>
      <c r="Z17" s="10">
        <v>14</v>
      </c>
      <c r="AA17" s="10" t="s">
        <v>327</v>
      </c>
      <c r="AB17" s="11" t="s">
        <v>252</v>
      </c>
      <c r="AC17" s="11" t="s">
        <v>253</v>
      </c>
      <c r="AD17" s="11" t="s">
        <v>391</v>
      </c>
      <c r="AE17" s="11" t="s">
        <v>254</v>
      </c>
      <c r="AF17" s="11" t="s">
        <v>255</v>
      </c>
      <c r="AG17" s="11" t="s">
        <v>391</v>
      </c>
      <c r="AH17" s="345" t="s">
        <v>0</v>
      </c>
      <c r="AI17" s="11" t="s">
        <v>365</v>
      </c>
      <c r="AM17" s="348" t="s">
        <v>1</v>
      </c>
    </row>
    <row r="18" spans="1:39" ht="24" customHeight="1">
      <c r="B18" s="376"/>
      <c r="C18" s="396" t="s">
        <v>325</v>
      </c>
      <c r="D18" s="395"/>
      <c r="E18" s="429" t="s">
        <v>263</v>
      </c>
      <c r="F18" s="430"/>
      <c r="G18" s="12"/>
      <c r="H18" s="12"/>
      <c r="I18" s="12"/>
      <c r="X18" s="344" t="s">
        <v>7</v>
      </c>
      <c r="Y18" s="10"/>
      <c r="Z18" s="10">
        <v>15</v>
      </c>
      <c r="AA18" s="10" t="s">
        <v>4</v>
      </c>
      <c r="AB18" s="11" t="s">
        <v>263</v>
      </c>
      <c r="AC18" s="11" t="s">
        <v>263</v>
      </c>
      <c r="AD18" s="11" t="s">
        <v>263</v>
      </c>
      <c r="AE18" s="11" t="s">
        <v>263</v>
      </c>
      <c r="AF18" s="11" t="s">
        <v>263</v>
      </c>
      <c r="AG18" s="11" t="s">
        <v>263</v>
      </c>
      <c r="AH18" s="11" t="s">
        <v>263</v>
      </c>
      <c r="AI18" s="11" t="s">
        <v>263</v>
      </c>
      <c r="AM18" s="348" t="s">
        <v>5</v>
      </c>
    </row>
    <row r="19" spans="1:39" ht="39" customHeight="1">
      <c r="B19" s="376"/>
      <c r="C19" s="13"/>
      <c r="D19" s="14" t="s">
        <v>2</v>
      </c>
      <c r="E19" s="431" t="s">
        <v>339</v>
      </c>
      <c r="F19" s="431"/>
      <c r="G19" s="431"/>
      <c r="H19" s="431"/>
      <c r="I19" s="431"/>
      <c r="J19" s="431"/>
      <c r="K19" s="426" t="s">
        <v>340</v>
      </c>
      <c r="L19" s="428"/>
      <c r="M19" s="428"/>
      <c r="N19" s="428"/>
      <c r="O19" s="428"/>
      <c r="P19" s="428"/>
      <c r="Q19" s="428"/>
      <c r="R19" s="428"/>
      <c r="S19" s="428"/>
      <c r="X19" s="344" t="s">
        <v>11</v>
      </c>
      <c r="Y19" s="10"/>
      <c r="Z19" s="10">
        <v>16</v>
      </c>
      <c r="AA19" s="10" t="s">
        <v>8</v>
      </c>
      <c r="AB19" s="11" t="s">
        <v>263</v>
      </c>
      <c r="AC19" s="11" t="s">
        <v>263</v>
      </c>
      <c r="AD19" s="11" t="s">
        <v>263</v>
      </c>
      <c r="AE19" s="11" t="s">
        <v>263</v>
      </c>
      <c r="AF19" s="11" t="s">
        <v>263</v>
      </c>
      <c r="AG19" s="11" t="s">
        <v>263</v>
      </c>
      <c r="AH19" s="11" t="s">
        <v>263</v>
      </c>
      <c r="AI19" s="11" t="s">
        <v>263</v>
      </c>
      <c r="AM19" s="348" t="s">
        <v>9</v>
      </c>
    </row>
    <row r="20" spans="1:39" ht="24" customHeight="1">
      <c r="B20" s="376"/>
      <c r="C20" s="391" t="s">
        <v>6</v>
      </c>
      <c r="D20" s="392"/>
      <c r="E20" s="434" t="s">
        <v>263</v>
      </c>
      <c r="F20" s="434"/>
      <c r="G20" s="432" t="s">
        <v>426</v>
      </c>
      <c r="H20" s="432"/>
      <c r="I20" s="433" t="s">
        <v>430</v>
      </c>
      <c r="J20" s="433"/>
      <c r="N20" s="12"/>
      <c r="O20" s="12"/>
      <c r="P20" s="12"/>
      <c r="Q20" s="12"/>
      <c r="R20" s="12"/>
      <c r="S20" s="12"/>
      <c r="X20" s="344" t="s">
        <v>16</v>
      </c>
      <c r="Y20" s="10"/>
      <c r="Z20" s="10">
        <v>17</v>
      </c>
      <c r="AA20" s="10" t="s">
        <v>12</v>
      </c>
      <c r="AB20" s="11" t="s">
        <v>263</v>
      </c>
      <c r="AC20" s="11" t="s">
        <v>263</v>
      </c>
      <c r="AD20" s="11" t="s">
        <v>263</v>
      </c>
      <c r="AE20" s="11" t="s">
        <v>377</v>
      </c>
      <c r="AF20" s="11" t="s">
        <v>264</v>
      </c>
      <c r="AG20" s="11" t="s">
        <v>265</v>
      </c>
      <c r="AH20" s="345" t="s">
        <v>13</v>
      </c>
      <c r="AI20" s="345" t="s">
        <v>392</v>
      </c>
      <c r="AM20" s="348" t="s">
        <v>14</v>
      </c>
    </row>
    <row r="21" spans="1:39" ht="24" customHeight="1">
      <c r="B21" s="376"/>
      <c r="C21" s="408" t="s">
        <v>10</v>
      </c>
      <c r="D21" s="394"/>
      <c r="E21" s="409" t="s">
        <v>263</v>
      </c>
      <c r="F21" s="409"/>
      <c r="G21" s="2"/>
      <c r="H21" s="2"/>
      <c r="N21" s="12"/>
      <c r="O21" s="12"/>
      <c r="P21" s="12"/>
      <c r="Q21" s="12"/>
      <c r="R21" s="12"/>
      <c r="S21" s="12"/>
      <c r="X21" s="344" t="s">
        <v>20</v>
      </c>
      <c r="Y21" s="10"/>
      <c r="Z21" s="10">
        <v>18</v>
      </c>
      <c r="AA21" s="10" t="s">
        <v>17</v>
      </c>
      <c r="AB21" s="11" t="s">
        <v>263</v>
      </c>
      <c r="AC21" s="11" t="s">
        <v>263</v>
      </c>
      <c r="AD21" s="11" t="s">
        <v>263</v>
      </c>
      <c r="AE21" s="11" t="s">
        <v>263</v>
      </c>
      <c r="AF21" s="11" t="s">
        <v>263</v>
      </c>
      <c r="AG21" s="11" t="s">
        <v>263</v>
      </c>
      <c r="AH21" s="11" t="s">
        <v>263</v>
      </c>
      <c r="AI21" s="11" t="s">
        <v>263</v>
      </c>
      <c r="AM21" s="348" t="s">
        <v>18</v>
      </c>
    </row>
    <row r="22" spans="1:39" ht="24" customHeight="1">
      <c r="B22" s="376"/>
      <c r="C22" s="15"/>
      <c r="D22" s="16" t="s">
        <v>15</v>
      </c>
      <c r="E22" s="410" t="s">
        <v>424</v>
      </c>
      <c r="F22" s="411"/>
      <c r="G22" s="411"/>
      <c r="H22" s="412"/>
      <c r="I22" s="364" t="s">
        <v>340</v>
      </c>
      <c r="N22" s="12"/>
      <c r="O22" s="12"/>
      <c r="P22" s="12"/>
      <c r="Q22" s="12"/>
      <c r="R22" s="12"/>
      <c r="S22" s="12"/>
      <c r="X22" s="344" t="s">
        <v>23</v>
      </c>
      <c r="Y22" s="10"/>
      <c r="Z22" s="10">
        <v>19</v>
      </c>
      <c r="AA22" s="10" t="s">
        <v>21</v>
      </c>
      <c r="AB22" s="11" t="s">
        <v>263</v>
      </c>
      <c r="AC22" s="11" t="s">
        <v>263</v>
      </c>
      <c r="AD22" s="11" t="s">
        <v>263</v>
      </c>
      <c r="AE22" s="11" t="s">
        <v>263</v>
      </c>
      <c r="AF22" s="11" t="s">
        <v>263</v>
      </c>
      <c r="AG22" s="11" t="s">
        <v>263</v>
      </c>
      <c r="AH22" s="11" t="s">
        <v>263</v>
      </c>
      <c r="AI22" s="11" t="s">
        <v>263</v>
      </c>
      <c r="AM22" s="348" t="s">
        <v>22</v>
      </c>
    </row>
    <row r="23" spans="1:39" ht="24" customHeight="1">
      <c r="B23" s="377"/>
      <c r="D23" s="16" t="s">
        <v>19</v>
      </c>
      <c r="E23" s="410" t="s">
        <v>425</v>
      </c>
      <c r="F23" s="411"/>
      <c r="G23" s="411"/>
      <c r="H23" s="412"/>
      <c r="I23" s="364" t="s">
        <v>338</v>
      </c>
      <c r="N23" s="12"/>
      <c r="O23" s="12"/>
      <c r="P23" s="12"/>
      <c r="Q23" s="12"/>
      <c r="R23" s="12"/>
      <c r="S23" s="12"/>
      <c r="X23" s="344" t="s">
        <v>393</v>
      </c>
      <c r="Y23" s="10"/>
      <c r="Z23" s="10">
        <v>20</v>
      </c>
      <c r="AA23" s="10" t="s">
        <v>24</v>
      </c>
      <c r="AB23" s="11" t="s">
        <v>394</v>
      </c>
      <c r="AC23" s="11" t="s">
        <v>264</v>
      </c>
      <c r="AD23" s="11" t="s">
        <v>307</v>
      </c>
      <c r="AE23" s="11" t="s">
        <v>394</v>
      </c>
      <c r="AF23" s="11" t="s">
        <v>264</v>
      </c>
      <c r="AG23" s="11" t="s">
        <v>307</v>
      </c>
      <c r="AH23" s="11" t="s">
        <v>306</v>
      </c>
      <c r="AI23" s="11" t="s">
        <v>307</v>
      </c>
      <c r="AM23" s="348" t="s">
        <v>25</v>
      </c>
    </row>
    <row r="24" spans="1:39" ht="24" customHeight="1">
      <c r="C24" s="408"/>
      <c r="D24" s="408"/>
      <c r="X24" s="339" t="s">
        <v>470</v>
      </c>
      <c r="Y24" s="10"/>
      <c r="Z24" s="10">
        <v>21</v>
      </c>
      <c r="AA24" s="10" t="s">
        <v>26</v>
      </c>
      <c r="AB24" s="11" t="s">
        <v>263</v>
      </c>
      <c r="AC24" s="11" t="s">
        <v>263</v>
      </c>
      <c r="AD24" s="11" t="s">
        <v>263</v>
      </c>
      <c r="AE24" s="11" t="s">
        <v>263</v>
      </c>
      <c r="AF24" s="11" t="s">
        <v>263</v>
      </c>
      <c r="AG24" s="11" t="s">
        <v>263</v>
      </c>
      <c r="AH24" s="11" t="s">
        <v>263</v>
      </c>
      <c r="AI24" s="11" t="s">
        <v>263</v>
      </c>
      <c r="AM24" s="348" t="s">
        <v>27</v>
      </c>
    </row>
    <row r="25" spans="1:39" ht="24" customHeight="1">
      <c r="A25" s="4" t="s">
        <v>46</v>
      </c>
      <c r="B25" s="4"/>
      <c r="C25" s="4"/>
      <c r="D25" s="5"/>
      <c r="E25" s="5"/>
      <c r="F25" s="5"/>
      <c r="G25" s="5"/>
      <c r="H25" s="5"/>
      <c r="I25" s="6"/>
      <c r="J25" s="6"/>
      <c r="K25" s="5"/>
      <c r="L25" s="5"/>
      <c r="M25" s="5"/>
      <c r="N25" s="5"/>
      <c r="O25" s="5"/>
      <c r="P25" s="5"/>
      <c r="Q25" s="5"/>
      <c r="R25" s="5"/>
      <c r="S25" s="5"/>
      <c r="Y25" s="10"/>
      <c r="Z25" s="10">
        <v>22</v>
      </c>
      <c r="AA25" s="10" t="s">
        <v>303</v>
      </c>
      <c r="AB25" s="11" t="s">
        <v>395</v>
      </c>
      <c r="AC25" s="11" t="s">
        <v>264</v>
      </c>
      <c r="AD25" s="11" t="s">
        <v>307</v>
      </c>
      <c r="AE25" s="11" t="s">
        <v>396</v>
      </c>
      <c r="AF25" s="11" t="s">
        <v>264</v>
      </c>
      <c r="AG25" s="11" t="s">
        <v>307</v>
      </c>
      <c r="AH25" s="11" t="s">
        <v>397</v>
      </c>
      <c r="AI25" s="11" t="s">
        <v>398</v>
      </c>
      <c r="AM25" s="348" t="s">
        <v>28</v>
      </c>
    </row>
    <row r="26" spans="1:39" ht="24" customHeight="1">
      <c r="D26" s="8" t="s">
        <v>47</v>
      </c>
      <c r="E26" s="413">
        <v>45471</v>
      </c>
      <c r="F26" s="399"/>
      <c r="G26" s="170" t="s">
        <v>457</v>
      </c>
      <c r="H26" s="183"/>
      <c r="I26" s="171"/>
      <c r="J26" s="171"/>
      <c r="K26" s="181" t="s">
        <v>345</v>
      </c>
      <c r="L26" s="172"/>
      <c r="M26" s="173">
        <f>T37-2018</f>
        <v>6</v>
      </c>
      <c r="N26" s="172" t="s">
        <v>248</v>
      </c>
      <c r="O26" s="174">
        <f>MONTH(E26)</f>
        <v>6</v>
      </c>
      <c r="P26" s="172" t="s">
        <v>249</v>
      </c>
      <c r="Q26" s="174">
        <f>DAY(E26)</f>
        <v>28</v>
      </c>
      <c r="R26" s="172" t="s">
        <v>250</v>
      </c>
      <c r="Y26" s="10"/>
      <c r="Z26" s="10">
        <v>23</v>
      </c>
      <c r="AA26" s="10" t="s">
        <v>29</v>
      </c>
      <c r="AB26" s="11" t="s">
        <v>252</v>
      </c>
      <c r="AC26" s="11" t="s">
        <v>253</v>
      </c>
      <c r="AD26" s="11" t="s">
        <v>442</v>
      </c>
      <c r="AE26" s="11" t="s">
        <v>30</v>
      </c>
      <c r="AF26" s="11" t="s">
        <v>399</v>
      </c>
      <c r="AG26" s="11" t="s">
        <v>442</v>
      </c>
      <c r="AH26" s="345" t="s">
        <v>400</v>
      </c>
      <c r="AI26" s="11" t="s">
        <v>401</v>
      </c>
      <c r="AM26" s="348" t="s">
        <v>31</v>
      </c>
    </row>
    <row r="27" spans="1:39" ht="39" customHeight="1">
      <c r="D27" s="8" t="s">
        <v>48</v>
      </c>
      <c r="E27" s="414" t="s">
        <v>49</v>
      </c>
      <c r="F27" s="415"/>
      <c r="G27" s="415"/>
      <c r="H27" s="415"/>
      <c r="I27" s="415"/>
      <c r="J27" s="416"/>
      <c r="Y27" s="10"/>
      <c r="Z27" s="10">
        <v>24</v>
      </c>
      <c r="AA27" s="10" t="s">
        <v>32</v>
      </c>
      <c r="AB27" s="11" t="s">
        <v>402</v>
      </c>
      <c r="AC27" s="11" t="s">
        <v>264</v>
      </c>
      <c r="AD27" s="11" t="s">
        <v>307</v>
      </c>
      <c r="AE27" s="11" t="s">
        <v>402</v>
      </c>
      <c r="AF27" s="11" t="s">
        <v>264</v>
      </c>
      <c r="AG27" s="11" t="s">
        <v>307</v>
      </c>
      <c r="AH27" s="11" t="s">
        <v>306</v>
      </c>
      <c r="AI27" s="11" t="s">
        <v>307</v>
      </c>
      <c r="AM27" s="348" t="s">
        <v>33</v>
      </c>
    </row>
    <row r="28" spans="1:39" ht="24" customHeight="1">
      <c r="D28" s="8" t="s">
        <v>50</v>
      </c>
      <c r="E28" s="414" t="s">
        <v>236</v>
      </c>
      <c r="F28" s="415"/>
      <c r="G28" s="415"/>
      <c r="H28" s="415"/>
      <c r="I28" s="415"/>
      <c r="J28" s="416"/>
      <c r="Y28" s="10"/>
      <c r="Z28" s="10">
        <v>25</v>
      </c>
      <c r="AA28" s="10" t="s">
        <v>34</v>
      </c>
      <c r="AB28" s="11" t="s">
        <v>263</v>
      </c>
      <c r="AC28" s="11" t="s">
        <v>263</v>
      </c>
      <c r="AD28" s="11" t="s">
        <v>263</v>
      </c>
      <c r="AE28" s="11" t="s">
        <v>263</v>
      </c>
      <c r="AF28" s="11" t="s">
        <v>263</v>
      </c>
      <c r="AG28" s="11" t="s">
        <v>263</v>
      </c>
      <c r="AH28" s="11" t="s">
        <v>263</v>
      </c>
      <c r="AI28" s="11" t="s">
        <v>263</v>
      </c>
      <c r="AM28" s="348" t="s">
        <v>35</v>
      </c>
    </row>
    <row r="29" spans="1:39" ht="24" customHeight="1">
      <c r="D29" s="8" t="s">
        <v>51</v>
      </c>
      <c r="E29" s="418" t="s">
        <v>52</v>
      </c>
      <c r="F29" s="418"/>
      <c r="G29" s="418"/>
      <c r="H29" s="418"/>
      <c r="I29" s="418"/>
      <c r="J29" s="418"/>
      <c r="Y29" s="10"/>
      <c r="Z29" s="10">
        <v>26</v>
      </c>
      <c r="AA29" s="10" t="s">
        <v>36</v>
      </c>
      <c r="AB29" s="11" t="s">
        <v>409</v>
      </c>
      <c r="AC29" s="11" t="s">
        <v>37</v>
      </c>
      <c r="AD29" s="11" t="s">
        <v>443</v>
      </c>
      <c r="AE29" s="11" t="s">
        <v>410</v>
      </c>
      <c r="AF29" s="11" t="s">
        <v>38</v>
      </c>
      <c r="AG29" s="11" t="s">
        <v>443</v>
      </c>
      <c r="AH29" s="345" t="s">
        <v>403</v>
      </c>
      <c r="AI29" s="11" t="s">
        <v>307</v>
      </c>
      <c r="AM29" s="348" t="s">
        <v>39</v>
      </c>
    </row>
    <row r="30" spans="1:39" ht="39" customHeight="1">
      <c r="D30" s="393" t="s">
        <v>53</v>
      </c>
      <c r="E30" s="407" t="s">
        <v>54</v>
      </c>
      <c r="F30" s="407"/>
      <c r="G30" s="419" t="s">
        <v>389</v>
      </c>
      <c r="H30" s="419"/>
      <c r="I30" s="419"/>
      <c r="J30" s="184"/>
      <c r="K30" s="169"/>
      <c r="L30" s="169"/>
      <c r="M30" s="169"/>
      <c r="N30" s="169"/>
      <c r="O30" s="169"/>
      <c r="P30" s="169"/>
      <c r="Q30" s="169"/>
      <c r="R30" s="169"/>
      <c r="S30" s="169"/>
      <c r="Y30" s="10"/>
      <c r="Z30" s="10">
        <v>27</v>
      </c>
      <c r="AA30" s="10" t="s">
        <v>40</v>
      </c>
      <c r="AB30" s="11" t="s">
        <v>263</v>
      </c>
      <c r="AC30" s="11" t="s">
        <v>263</v>
      </c>
      <c r="AD30" s="11" t="s">
        <v>263</v>
      </c>
      <c r="AE30" s="11" t="s">
        <v>263</v>
      </c>
      <c r="AF30" s="11" t="s">
        <v>263</v>
      </c>
      <c r="AG30" s="11" t="s">
        <v>263</v>
      </c>
      <c r="AH30" s="11" t="s">
        <v>263</v>
      </c>
      <c r="AI30" s="11" t="s">
        <v>263</v>
      </c>
      <c r="AM30" s="348" t="s">
        <v>41</v>
      </c>
    </row>
    <row r="31" spans="1:39" ht="39" customHeight="1">
      <c r="D31" s="393"/>
      <c r="E31" s="393" t="s">
        <v>55</v>
      </c>
      <c r="F31" s="393"/>
      <c r="G31" s="417"/>
      <c r="H31" s="417"/>
      <c r="I31" s="417"/>
      <c r="J31" s="365"/>
      <c r="K31" s="169"/>
      <c r="L31" s="169"/>
      <c r="M31" s="169"/>
      <c r="N31" s="169"/>
      <c r="O31" s="169"/>
      <c r="P31" s="169"/>
      <c r="Q31" s="169"/>
      <c r="R31" s="169"/>
      <c r="S31" s="169"/>
      <c r="Y31" s="10"/>
      <c r="Z31" s="10">
        <v>28</v>
      </c>
      <c r="AA31" s="10" t="s">
        <v>42</v>
      </c>
      <c r="AB31" s="11" t="s">
        <v>263</v>
      </c>
      <c r="AC31" s="11" t="s">
        <v>263</v>
      </c>
      <c r="AD31" s="11" t="s">
        <v>263</v>
      </c>
      <c r="AE31" s="11" t="s">
        <v>263</v>
      </c>
      <c r="AF31" s="11" t="s">
        <v>263</v>
      </c>
      <c r="AG31" s="11" t="s">
        <v>263</v>
      </c>
      <c r="AH31" s="11" t="s">
        <v>263</v>
      </c>
      <c r="AI31" s="11" t="s">
        <v>263</v>
      </c>
      <c r="AM31" s="348" t="s">
        <v>43</v>
      </c>
    </row>
    <row r="32" spans="1:39" ht="39" customHeight="1">
      <c r="D32" s="8" t="s">
        <v>56</v>
      </c>
      <c r="E32" s="423" t="s">
        <v>57</v>
      </c>
      <c r="F32" s="424"/>
      <c r="G32" s="424"/>
      <c r="H32" s="424"/>
      <c r="I32" s="424"/>
      <c r="J32" s="425"/>
      <c r="K32" s="169"/>
      <c r="L32" s="169"/>
      <c r="M32" s="169"/>
      <c r="N32" s="169"/>
      <c r="O32" s="169"/>
      <c r="P32" s="169"/>
      <c r="Q32" s="169"/>
      <c r="R32" s="169"/>
      <c r="S32" s="169"/>
      <c r="Y32" s="3"/>
      <c r="Z32" s="349">
        <v>29</v>
      </c>
      <c r="AA32" s="349" t="s">
        <v>344</v>
      </c>
      <c r="AB32" s="11" t="s">
        <v>263</v>
      </c>
      <c r="AC32" s="11" t="s">
        <v>263</v>
      </c>
      <c r="AD32" s="11" t="s">
        <v>263</v>
      </c>
      <c r="AE32" s="11" t="s">
        <v>263</v>
      </c>
      <c r="AF32" s="11" t="s">
        <v>263</v>
      </c>
      <c r="AG32" s="11" t="s">
        <v>263</v>
      </c>
      <c r="AH32" s="11" t="s">
        <v>263</v>
      </c>
      <c r="AI32" s="11" t="s">
        <v>263</v>
      </c>
      <c r="AM32" s="348" t="s">
        <v>44</v>
      </c>
    </row>
    <row r="33" spans="4:39" ht="24" customHeight="1">
      <c r="D33" s="8" t="s">
        <v>58</v>
      </c>
      <c r="E33" s="414" t="s">
        <v>59</v>
      </c>
      <c r="F33" s="415"/>
      <c r="G33" s="415"/>
      <c r="H33" s="415"/>
      <c r="I33" s="415"/>
      <c r="J33" s="416"/>
      <c r="K33" s="169"/>
      <c r="L33" s="169"/>
      <c r="M33" s="169"/>
      <c r="N33" s="169"/>
      <c r="O33" s="169"/>
      <c r="P33" s="169"/>
      <c r="Q33" s="169"/>
      <c r="R33" s="169"/>
      <c r="S33" s="169"/>
      <c r="AM33" s="348" t="s">
        <v>45</v>
      </c>
    </row>
    <row r="34" spans="4:39" ht="39" customHeight="1">
      <c r="D34" s="405" t="s">
        <v>60</v>
      </c>
      <c r="E34" s="17" t="s">
        <v>61</v>
      </c>
      <c r="F34" s="414" t="s">
        <v>62</v>
      </c>
      <c r="G34" s="415"/>
      <c r="H34" s="415"/>
      <c r="I34" s="415"/>
      <c r="J34" s="416"/>
      <c r="K34" s="169"/>
      <c r="L34" s="169"/>
      <c r="M34" s="169"/>
      <c r="N34" s="169"/>
      <c r="O34" s="169"/>
      <c r="P34" s="169"/>
      <c r="Q34" s="169"/>
      <c r="R34" s="169"/>
      <c r="S34" s="169"/>
      <c r="AM34" s="349" t="s">
        <v>404</v>
      </c>
    </row>
    <row r="35" spans="4:39">
      <c r="D35" s="406"/>
      <c r="E35" s="17" t="s">
        <v>63</v>
      </c>
      <c r="F35" s="414" t="s">
        <v>64</v>
      </c>
      <c r="G35" s="415"/>
      <c r="H35" s="415"/>
      <c r="I35" s="415"/>
      <c r="J35" s="416"/>
      <c r="K35" s="169"/>
      <c r="L35" s="169"/>
      <c r="M35" s="169"/>
      <c r="N35" s="169"/>
      <c r="O35" s="169"/>
      <c r="P35" s="169"/>
      <c r="Q35" s="169"/>
      <c r="R35" s="169"/>
      <c r="S35" s="169"/>
      <c r="AM35" s="349" t="s">
        <v>405</v>
      </c>
    </row>
    <row r="36" spans="4:39" ht="21" customHeight="1">
      <c r="D36" s="406"/>
      <c r="E36" s="17" t="s">
        <v>65</v>
      </c>
      <c r="F36" s="414" t="s">
        <v>66</v>
      </c>
      <c r="G36" s="415"/>
      <c r="H36" s="415"/>
      <c r="I36" s="415"/>
      <c r="J36" s="416"/>
      <c r="K36" s="169"/>
      <c r="L36" s="169"/>
      <c r="M36" s="169"/>
      <c r="N36" s="169"/>
      <c r="O36" s="169"/>
      <c r="P36" s="169"/>
      <c r="Q36" s="169"/>
      <c r="R36" s="169"/>
      <c r="S36" s="169"/>
      <c r="AM36" s="349" t="s">
        <v>406</v>
      </c>
    </row>
    <row r="37" spans="4:39" ht="24" customHeight="1">
      <c r="D37" s="406"/>
      <c r="E37" s="17" t="s">
        <v>67</v>
      </c>
      <c r="F37" s="414" t="s">
        <v>68</v>
      </c>
      <c r="G37" s="415"/>
      <c r="H37" s="415"/>
      <c r="I37" s="415"/>
      <c r="J37" s="416"/>
      <c r="K37" s="169"/>
      <c r="L37" s="169"/>
      <c r="M37" s="169"/>
      <c r="N37" s="169"/>
      <c r="O37" s="169"/>
      <c r="P37" s="169"/>
      <c r="Q37" s="169"/>
      <c r="R37" s="169"/>
      <c r="S37" s="169"/>
      <c r="T37" s="9">
        <f>YEAR(E26)</f>
        <v>2024</v>
      </c>
      <c r="AM37" s="349" t="s">
        <v>407</v>
      </c>
    </row>
    <row r="38" spans="4:39" ht="24" customHeight="1">
      <c r="D38" s="407"/>
      <c r="E38" s="17" t="s">
        <v>69</v>
      </c>
      <c r="F38" s="420" t="s">
        <v>70</v>
      </c>
      <c r="G38" s="421"/>
      <c r="H38" s="421"/>
      <c r="I38" s="421"/>
      <c r="J38" s="422"/>
      <c r="K38" s="169"/>
      <c r="L38" s="169"/>
      <c r="M38" s="169"/>
      <c r="N38" s="169"/>
      <c r="O38" s="169"/>
      <c r="P38" s="169"/>
      <c r="Q38" s="169"/>
      <c r="R38" s="169"/>
      <c r="S38" s="169"/>
      <c r="AM38" s="349" t="s">
        <v>408</v>
      </c>
    </row>
    <row r="39" spans="4:39" ht="24" customHeight="1">
      <c r="AM39" s="349" t="s">
        <v>444</v>
      </c>
    </row>
    <row r="40" spans="4:39" ht="24" customHeight="1">
      <c r="AM40" s="349" t="s">
        <v>445</v>
      </c>
    </row>
    <row r="41" spans="4:39" ht="24" customHeight="1">
      <c r="AM41" s="349" t="s">
        <v>446</v>
      </c>
    </row>
    <row r="42" spans="4:39" ht="24" customHeight="1">
      <c r="AM42" s="349" t="s">
        <v>447</v>
      </c>
    </row>
    <row r="43" spans="4:39" ht="24" customHeight="1"/>
    <row r="44" spans="4:39" ht="24" customHeight="1"/>
    <row r="45" spans="4:39" ht="24" customHeight="1"/>
    <row r="46" spans="4:39" ht="24" customHeight="1"/>
    <row r="47" spans="4:39" ht="24" customHeight="1"/>
    <row r="48" spans="4:39" ht="24" customHeight="1"/>
    <row r="49" ht="24" customHeight="1"/>
  </sheetData>
  <mergeCells count="61">
    <mergeCell ref="K16:S16"/>
    <mergeCell ref="E15:F15"/>
    <mergeCell ref="F11:J11"/>
    <mergeCell ref="E16:J16"/>
    <mergeCell ref="F36:J36"/>
    <mergeCell ref="E33:J33"/>
    <mergeCell ref="F37:J37"/>
    <mergeCell ref="F34:J34"/>
    <mergeCell ref="F35:J35"/>
    <mergeCell ref="K17:S17"/>
    <mergeCell ref="E22:H22"/>
    <mergeCell ref="K19:S19"/>
    <mergeCell ref="E18:F18"/>
    <mergeCell ref="E17:J17"/>
    <mergeCell ref="E19:J19"/>
    <mergeCell ref="G20:H20"/>
    <mergeCell ref="I20:J20"/>
    <mergeCell ref="E20:F20"/>
    <mergeCell ref="D34:D38"/>
    <mergeCell ref="C21:D21"/>
    <mergeCell ref="E21:F21"/>
    <mergeCell ref="E23:H23"/>
    <mergeCell ref="C24:D24"/>
    <mergeCell ref="E26:F26"/>
    <mergeCell ref="D30:D31"/>
    <mergeCell ref="E28:J28"/>
    <mergeCell ref="E31:F31"/>
    <mergeCell ref="G31:I31"/>
    <mergeCell ref="E29:J29"/>
    <mergeCell ref="G30:I30"/>
    <mergeCell ref="E30:F30"/>
    <mergeCell ref="E27:J27"/>
    <mergeCell ref="F38:J38"/>
    <mergeCell ref="E32:J32"/>
    <mergeCell ref="B12:D12"/>
    <mergeCell ref="AE2:AI2"/>
    <mergeCell ref="E4:F4"/>
    <mergeCell ref="E5:F5"/>
    <mergeCell ref="E6:F6"/>
    <mergeCell ref="L6:N6"/>
    <mergeCell ref="B4:D4"/>
    <mergeCell ref="B5:D5"/>
    <mergeCell ref="B6:D6"/>
    <mergeCell ref="B7:D7"/>
    <mergeCell ref="B8:D8"/>
    <mergeCell ref="B16:B23"/>
    <mergeCell ref="E12:H12"/>
    <mergeCell ref="E9:F9"/>
    <mergeCell ref="AB2:AD2"/>
    <mergeCell ref="I9:J9"/>
    <mergeCell ref="E10:J10"/>
    <mergeCell ref="E7:F7"/>
    <mergeCell ref="E8:F8"/>
    <mergeCell ref="L9:R9"/>
    <mergeCell ref="C20:D20"/>
    <mergeCell ref="B9:D10"/>
    <mergeCell ref="B11:D11"/>
    <mergeCell ref="C16:D16"/>
    <mergeCell ref="C17:D17"/>
    <mergeCell ref="C18:D18"/>
    <mergeCell ref="B15:D15"/>
  </mergeCells>
  <phoneticPr fontId="3"/>
  <conditionalFormatting sqref="E4:F4">
    <cfRule type="cellIs" dxfId="110" priority="5" operator="between">
      <formula>43586</formula>
      <formula>43830</formula>
    </cfRule>
  </conditionalFormatting>
  <conditionalFormatting sqref="M4">
    <cfRule type="cellIs" dxfId="109" priority="4" operator="between">
      <formula>1</formula>
      <formula>1</formula>
    </cfRule>
  </conditionalFormatting>
  <conditionalFormatting sqref="E26:F26">
    <cfRule type="cellIs" dxfId="108" priority="3" operator="between">
      <formula>43586</formula>
      <formula>43830</formula>
    </cfRule>
  </conditionalFormatting>
  <conditionalFormatting sqref="M26">
    <cfRule type="cellIs" dxfId="107" priority="2" operator="between">
      <formula>1</formula>
      <formula>1</formula>
    </cfRule>
  </conditionalFormatting>
  <conditionalFormatting sqref="G20:J20">
    <cfRule type="expression" dxfId="106" priority="1" stopIfTrue="1">
      <formula>$E$20="設定なし"</formula>
    </cfRule>
  </conditionalFormatting>
  <dataValidations xWindow="526" yWindow="899" count="6">
    <dataValidation type="list" allowBlank="1" showInputMessage="1" sqref="E5:F5">
      <formula1>$X$4:$X$25</formula1>
    </dataValidation>
    <dataValidation type="list" allowBlank="1" showInputMessage="1" promptTitle="選択してください。" prompt="設定する場合は「設定あり」を、_x000a_設定しない場合は、「設定なし」を選択してください。" sqref="E20:F21 E18:F18">
      <formula1>$AL$4:$AL$5</formula1>
    </dataValidation>
    <dataValidation allowBlank="1" sqref="E16:J17 E19:J19"/>
    <dataValidation type="list" allowBlank="1" showInputMessage="1" sqref="E12:H12 G30:I30">
      <formula1>$AA$4:$AA$32</formula1>
    </dataValidation>
    <dataValidation type="list" allowBlank="1" showInputMessage="1" sqref="G31:I31">
      <formula1>$Y$4:$Y$8</formula1>
    </dataValidation>
    <dataValidation type="list" allowBlank="1" showInputMessage="1" showErrorMessage="1" sqref="I20:J20">
      <formula1>"静岡県内の自社工場における製作,自社工場における製作"</formula1>
    </dataValidation>
  </dataValidations>
  <pageMargins left="0.75" right="0.75" top="1" bottom="1" header="0.51200000000000001" footer="0.51200000000000001"/>
  <pageSetup paperSize="9" scale="57"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K115"/>
  <sheetViews>
    <sheetView showGridLines="0" topLeftCell="A13" zoomScaleNormal="100" workbookViewId="0">
      <selection activeCell="AW33" sqref="AW33"/>
    </sheetView>
  </sheetViews>
  <sheetFormatPr defaultColWidth="2.33203125" defaultRowHeight="15" customHeight="1"/>
  <cols>
    <col min="1" max="1" width="2.33203125" customWidth="1"/>
    <col min="2" max="4" width="2.6640625" customWidth="1"/>
    <col min="5" max="16" width="2.33203125" customWidth="1"/>
    <col min="17" max="20" width="2.88671875" customWidth="1"/>
    <col min="21" max="32" width="2.6640625" customWidth="1"/>
    <col min="33" max="53" width="2.33203125" customWidth="1"/>
    <col min="54" max="56" width="2.6640625" customWidth="1"/>
    <col min="57" max="68" width="2.33203125" customWidth="1"/>
    <col min="69" max="72" width="2.88671875" customWidth="1"/>
    <col min="73" max="84" width="2.6640625" customWidth="1"/>
    <col min="85" max="87" width="2.33203125" customWidth="1"/>
    <col min="88" max="89" width="2.33203125" style="31" customWidth="1"/>
  </cols>
  <sheetData>
    <row r="1" spans="2:89" ht="7.5" customHeight="1">
      <c r="CJ1"/>
      <c r="CK1"/>
    </row>
    <row r="2" spans="2:89" ht="22.5" customHeight="1">
      <c r="CJ2"/>
      <c r="CK2"/>
    </row>
    <row r="3" spans="2:89" ht="15" customHeight="1">
      <c r="B3" s="338" t="s">
        <v>458</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
      <c r="AI3" s="193"/>
      <c r="AJ3" s="19"/>
      <c r="AK3" s="19"/>
      <c r="AL3" s="19"/>
      <c r="AM3" s="19"/>
      <c r="AN3" s="19"/>
      <c r="AO3" s="19"/>
      <c r="AP3" s="19"/>
      <c r="AQ3" s="19"/>
      <c r="AR3" s="19"/>
      <c r="AS3" s="19"/>
      <c r="AT3" s="19"/>
      <c r="AU3" s="19"/>
      <c r="AV3" s="19"/>
      <c r="AW3" s="19"/>
      <c r="AX3" s="19"/>
      <c r="AY3" s="19"/>
      <c r="AZ3" s="19"/>
      <c r="BA3" s="19"/>
      <c r="BB3" s="194" t="str">
        <f>+B3</f>
        <v>令和6年4月1日以降に公告(事前審査登録制度対象)</v>
      </c>
      <c r="CH3" s="19"/>
      <c r="CI3" s="19"/>
    </row>
    <row r="4" spans="2:89" ht="7.5" customHeight="1">
      <c r="B4" s="18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37"/>
      <c r="CJ4"/>
      <c r="CK4"/>
    </row>
    <row r="5" spans="2:89" ht="15" customHeight="1">
      <c r="B5" s="191" t="s">
        <v>71</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192" t="s">
        <v>366</v>
      </c>
      <c r="AJ5" s="19"/>
      <c r="AK5" s="19"/>
      <c r="AL5" s="19"/>
      <c r="AM5" s="19"/>
      <c r="AN5" s="19"/>
      <c r="AO5" s="19"/>
      <c r="AP5" s="19"/>
      <c r="AQ5" s="19"/>
      <c r="AR5" s="19"/>
      <c r="AS5" s="19"/>
      <c r="AT5" s="19"/>
      <c r="AU5" s="19"/>
      <c r="AV5" s="19"/>
      <c r="AW5" s="19"/>
      <c r="AX5" s="19"/>
      <c r="AY5" s="19"/>
      <c r="AZ5" s="19"/>
      <c r="BA5" s="19"/>
      <c r="BB5" s="20" t="s">
        <v>71</v>
      </c>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21" t="s">
        <v>366</v>
      </c>
      <c r="CJ5" s="22"/>
      <c r="CK5" s="22"/>
    </row>
    <row r="6" spans="2:89" ht="15" customHeight="1">
      <c r="B6" s="23"/>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5"/>
      <c r="AJ6" s="19"/>
      <c r="AK6" s="19"/>
      <c r="AL6" s="19"/>
      <c r="AM6" s="19"/>
      <c r="AN6" s="19"/>
      <c r="AO6" s="19"/>
      <c r="AP6" s="19"/>
      <c r="AQ6" s="19"/>
      <c r="AR6" s="19"/>
      <c r="AS6" s="19"/>
      <c r="AT6" s="19"/>
      <c r="AU6" s="19"/>
      <c r="AV6" s="19"/>
      <c r="AW6" s="19"/>
      <c r="AX6" s="19"/>
      <c r="AY6" s="19"/>
      <c r="AZ6" s="19"/>
      <c r="BA6" s="19"/>
      <c r="BC6" s="189"/>
      <c r="BD6" s="189"/>
      <c r="BE6" s="189"/>
      <c r="BF6" s="189"/>
      <c r="BG6" s="189"/>
      <c r="BH6" s="189"/>
      <c r="BI6" s="189"/>
      <c r="BJ6" s="189"/>
      <c r="BK6" s="189"/>
      <c r="BL6" s="189"/>
      <c r="BM6" s="189"/>
      <c r="BN6" s="189"/>
      <c r="BO6" s="189"/>
      <c r="BP6" s="189"/>
      <c r="BQ6" s="19"/>
      <c r="BR6" s="19"/>
      <c r="BS6" s="19"/>
      <c r="BT6" s="19"/>
      <c r="BU6" s="19"/>
      <c r="BV6" s="19"/>
      <c r="BW6" s="19"/>
      <c r="BX6" s="19"/>
      <c r="BY6" s="19"/>
      <c r="BZ6" s="19"/>
      <c r="CA6" s="19"/>
      <c r="CB6" s="19"/>
      <c r="CC6" s="19"/>
      <c r="CD6" s="19"/>
      <c r="CE6" s="19"/>
      <c r="CF6" s="19"/>
      <c r="CG6" s="19"/>
      <c r="CH6" s="19"/>
      <c r="CI6" s="19"/>
      <c r="CJ6" s="22"/>
      <c r="CK6" s="22"/>
    </row>
    <row r="7" spans="2:89" ht="15" customHeight="1">
      <c r="B7" s="27"/>
      <c r="C7" s="28"/>
      <c r="D7" s="28"/>
      <c r="E7" s="28"/>
      <c r="F7" s="28"/>
      <c r="G7" s="28"/>
      <c r="H7" s="28"/>
      <c r="I7" s="28"/>
      <c r="J7" s="28"/>
      <c r="K7" s="28"/>
      <c r="L7" s="28"/>
      <c r="M7" s="28"/>
      <c r="N7" s="28"/>
      <c r="O7" s="28"/>
      <c r="P7" s="28"/>
      <c r="Q7" s="28"/>
      <c r="R7" s="28"/>
      <c r="S7" s="28"/>
      <c r="T7" s="28"/>
      <c r="U7" s="28"/>
      <c r="V7" s="28"/>
      <c r="W7" s="28"/>
      <c r="X7" s="449" t="s">
        <v>345</v>
      </c>
      <c r="Y7" s="449"/>
      <c r="Z7" s="450">
        <f>基本データ入力シート!M26</f>
        <v>6</v>
      </c>
      <c r="AA7" s="450"/>
      <c r="AB7" s="29" t="s">
        <v>72</v>
      </c>
      <c r="AC7" s="450">
        <f>基本データ入力シート!O26</f>
        <v>6</v>
      </c>
      <c r="AD7" s="450"/>
      <c r="AE7" s="29" t="s">
        <v>73</v>
      </c>
      <c r="AF7" s="452">
        <f>基本データ入力シート!Q26</f>
        <v>28</v>
      </c>
      <c r="AG7" s="452"/>
      <c r="AH7" s="29" t="s">
        <v>74</v>
      </c>
      <c r="AI7" s="25"/>
      <c r="AJ7" s="19"/>
      <c r="AK7" s="19"/>
      <c r="AL7" s="19"/>
      <c r="AM7" s="19"/>
      <c r="AN7" s="19"/>
      <c r="AO7" s="19"/>
      <c r="AP7" s="19"/>
      <c r="AQ7" s="19"/>
      <c r="AR7" s="19"/>
      <c r="AS7" s="19"/>
      <c r="AT7" s="19"/>
      <c r="AU7" s="19"/>
      <c r="AV7" s="19"/>
      <c r="AW7" s="19"/>
      <c r="AX7" s="19"/>
      <c r="AY7" s="19"/>
      <c r="AZ7" s="19"/>
      <c r="BA7" s="19"/>
      <c r="BB7" s="190"/>
      <c r="BC7" s="189"/>
      <c r="BD7" s="189"/>
      <c r="BE7" s="189"/>
      <c r="BF7" s="189"/>
      <c r="BG7" s="189"/>
      <c r="BH7" s="189"/>
      <c r="BI7" s="189"/>
      <c r="BJ7" s="189"/>
      <c r="BK7" s="189"/>
      <c r="BL7" s="189"/>
      <c r="BM7" s="189"/>
      <c r="BN7" s="189"/>
      <c r="BO7" s="189"/>
      <c r="BP7" s="189"/>
      <c r="BQ7" s="19"/>
      <c r="BR7" s="19"/>
      <c r="BS7" s="19"/>
      <c r="BT7" s="19"/>
      <c r="BU7" s="19"/>
      <c r="BV7" s="19"/>
      <c r="BW7" s="19"/>
      <c r="BX7" s="448" t="s">
        <v>345</v>
      </c>
      <c r="BY7" s="448"/>
      <c r="BZ7" s="438">
        <f>Z7</f>
        <v>6</v>
      </c>
      <c r="CA7" s="438"/>
      <c r="CB7" s="30" t="s">
        <v>75</v>
      </c>
      <c r="CC7" s="438">
        <f>AC7</f>
        <v>6</v>
      </c>
      <c r="CD7" s="438"/>
      <c r="CE7" s="30" t="s">
        <v>76</v>
      </c>
      <c r="CF7" s="445">
        <f>AF7</f>
        <v>28</v>
      </c>
      <c r="CG7" s="445"/>
      <c r="CH7" s="30" t="s">
        <v>77</v>
      </c>
      <c r="CI7" s="19"/>
    </row>
    <row r="8" spans="2:89" ht="15" customHeight="1">
      <c r="B8" s="32"/>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5"/>
      <c r="AJ8" s="19"/>
      <c r="AK8" s="19"/>
      <c r="AL8" s="19"/>
      <c r="AM8" s="19"/>
      <c r="AN8" s="19"/>
      <c r="AO8" s="19"/>
      <c r="AP8" s="19"/>
      <c r="AQ8" s="19"/>
      <c r="AR8" s="19"/>
      <c r="AS8" s="19"/>
      <c r="AT8" s="19"/>
      <c r="AU8" s="19"/>
      <c r="AV8" s="19"/>
      <c r="AW8" s="19"/>
      <c r="AX8" s="19"/>
      <c r="AY8" s="19"/>
      <c r="AZ8" s="19"/>
      <c r="BA8" s="19"/>
      <c r="BB8" s="26"/>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row>
    <row r="9" spans="2:89" ht="15" customHeight="1">
      <c r="B9" s="439" t="s">
        <v>78</v>
      </c>
      <c r="C9" s="440"/>
      <c r="D9" s="440"/>
      <c r="E9" s="441" t="str">
        <f>IF(基本データ入力シート!E5="知事","知事　川勝 平太",基本データ入力シート!E5&amp;"理事長")</f>
        <v>道路公社理事長</v>
      </c>
      <c r="F9" s="441"/>
      <c r="G9" s="441"/>
      <c r="H9" s="441"/>
      <c r="I9" s="441"/>
      <c r="J9" s="441"/>
      <c r="K9" s="441"/>
      <c r="L9" s="441"/>
      <c r="M9" s="441"/>
      <c r="N9" s="441"/>
      <c r="O9" s="33" t="s">
        <v>79</v>
      </c>
      <c r="P9" s="28"/>
      <c r="Q9" s="28"/>
      <c r="R9" s="28"/>
      <c r="S9" s="28"/>
      <c r="T9" s="28"/>
      <c r="U9" s="28"/>
      <c r="V9" s="28"/>
      <c r="W9" s="28"/>
      <c r="X9" s="28"/>
      <c r="Y9" s="28"/>
      <c r="Z9" s="28"/>
      <c r="AA9" s="28"/>
      <c r="AB9" s="28"/>
      <c r="AC9" s="28"/>
      <c r="AD9" s="28"/>
      <c r="AE9" s="28"/>
      <c r="AF9" s="28"/>
      <c r="AG9" s="28"/>
      <c r="AH9" s="28"/>
      <c r="AI9" s="25"/>
      <c r="AJ9" s="19"/>
      <c r="AK9" s="19"/>
      <c r="AL9" s="19"/>
      <c r="AM9" s="19"/>
      <c r="AN9" s="19"/>
      <c r="AO9" s="19"/>
      <c r="AP9" s="19"/>
      <c r="AQ9" s="19"/>
      <c r="AR9" s="19"/>
      <c r="AS9" s="19"/>
      <c r="AT9" s="19"/>
      <c r="AU9" s="19"/>
      <c r="AV9" s="19"/>
      <c r="AW9" s="19"/>
      <c r="AX9" s="19"/>
      <c r="AY9" s="19"/>
      <c r="AZ9" s="19"/>
      <c r="BA9" s="19"/>
      <c r="BB9" s="446" t="s">
        <v>78</v>
      </c>
      <c r="BC9" s="446"/>
      <c r="BD9" s="446"/>
      <c r="BE9" s="447" t="str">
        <f>E9</f>
        <v>道路公社理事長</v>
      </c>
      <c r="BF9" s="447"/>
      <c r="BG9" s="447"/>
      <c r="BH9" s="447"/>
      <c r="BI9" s="447"/>
      <c r="BJ9" s="447"/>
      <c r="BK9" s="447"/>
      <c r="BL9" s="447"/>
      <c r="BM9" s="447"/>
      <c r="BN9" s="447"/>
      <c r="BO9" s="34" t="s">
        <v>80</v>
      </c>
      <c r="BP9" s="19"/>
      <c r="BQ9" s="19"/>
      <c r="BR9" s="19"/>
      <c r="BS9" s="19"/>
      <c r="BT9" s="19"/>
      <c r="BU9" s="19"/>
      <c r="BV9" s="19"/>
      <c r="BW9" s="19"/>
      <c r="BX9" s="19"/>
      <c r="BY9" s="19"/>
      <c r="BZ9" s="19"/>
      <c r="CA9" s="19"/>
      <c r="CB9" s="19"/>
      <c r="CC9" s="19"/>
      <c r="CD9" s="19"/>
      <c r="CE9" s="19"/>
      <c r="CF9" s="19"/>
      <c r="CG9" s="19"/>
      <c r="CH9" s="19"/>
      <c r="CI9" s="19"/>
    </row>
    <row r="10" spans="2:89" ht="15" customHeight="1">
      <c r="B10" s="32"/>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5"/>
      <c r="AJ10" s="19"/>
      <c r="AK10" s="19"/>
      <c r="AL10" s="19"/>
      <c r="AM10" s="19"/>
      <c r="AN10" s="19"/>
      <c r="AO10" s="19"/>
      <c r="AP10" s="19"/>
      <c r="AQ10" s="19"/>
      <c r="AR10" s="19"/>
      <c r="AS10" s="19"/>
      <c r="AT10" s="19"/>
      <c r="AU10" s="19"/>
      <c r="AV10" s="19"/>
      <c r="AW10" s="19"/>
      <c r="AX10" s="19"/>
      <c r="AY10" s="19"/>
      <c r="AZ10" s="19"/>
      <c r="BA10" s="19"/>
      <c r="BB10" s="26"/>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row>
    <row r="11" spans="2:89" ht="15" customHeight="1">
      <c r="B11" s="32"/>
      <c r="C11" s="28"/>
      <c r="D11" s="28"/>
      <c r="E11" s="28"/>
      <c r="F11" s="28"/>
      <c r="G11" s="28"/>
      <c r="H11" s="28"/>
      <c r="I11" s="28"/>
      <c r="J11" s="28"/>
      <c r="K11" s="28"/>
      <c r="L11" s="28"/>
      <c r="M11" s="28"/>
      <c r="N11" s="28"/>
      <c r="O11" s="28"/>
      <c r="P11" s="28"/>
      <c r="Q11" s="442" t="s">
        <v>411</v>
      </c>
      <c r="R11" s="442"/>
      <c r="S11" s="442"/>
      <c r="T11" s="442"/>
      <c r="U11" s="443" t="str">
        <f>基本データ入力シート!E27</f>
        <v>△△市□□区▲▲町○－○○－○○</v>
      </c>
      <c r="V11" s="443"/>
      <c r="W11" s="443"/>
      <c r="X11" s="443"/>
      <c r="Y11" s="443"/>
      <c r="Z11" s="443"/>
      <c r="AA11" s="443"/>
      <c r="AB11" s="443"/>
      <c r="AC11" s="443"/>
      <c r="AD11" s="443"/>
      <c r="AE11" s="443"/>
      <c r="AF11" s="443"/>
      <c r="AG11" s="31"/>
      <c r="AH11" s="31"/>
      <c r="AI11" s="37"/>
      <c r="AJ11" s="451"/>
      <c r="AK11" s="454"/>
      <c r="AL11" s="454"/>
      <c r="AM11" s="454"/>
      <c r="AN11" s="454"/>
      <c r="AO11" s="454"/>
      <c r="AP11" s="454"/>
      <c r="AQ11" s="454"/>
      <c r="AR11" s="454"/>
      <c r="AS11" s="454"/>
      <c r="AT11" s="454"/>
      <c r="AU11" s="454"/>
      <c r="AV11" s="454"/>
      <c r="AW11" s="454"/>
      <c r="AX11" s="454"/>
      <c r="AY11" s="19"/>
      <c r="AZ11" s="19"/>
      <c r="BA11" s="19"/>
      <c r="BB11" s="26"/>
      <c r="BC11" s="19"/>
      <c r="BD11" s="19"/>
      <c r="BE11" s="19"/>
      <c r="BF11" s="19"/>
      <c r="BG11" s="19"/>
      <c r="BH11" s="19"/>
      <c r="BI11" s="19"/>
      <c r="BJ11" s="19"/>
      <c r="BK11" s="19"/>
      <c r="BL11" s="19"/>
      <c r="BM11" s="19"/>
      <c r="BN11" s="19"/>
      <c r="BO11" s="19"/>
      <c r="BP11" s="24"/>
      <c r="BQ11" s="455" t="s">
        <v>411</v>
      </c>
      <c r="BR11" s="455"/>
      <c r="BS11" s="455"/>
      <c r="BT11" s="455"/>
      <c r="BU11" s="444" t="str">
        <f>U11</f>
        <v>△△市□□区▲▲町○－○○－○○</v>
      </c>
      <c r="BV11" s="444"/>
      <c r="BW11" s="444"/>
      <c r="BX11" s="444"/>
      <c r="BY11" s="444"/>
      <c r="BZ11" s="444"/>
      <c r="CA11" s="444"/>
      <c r="CB11" s="444"/>
      <c r="CC11" s="444"/>
      <c r="CD11" s="444"/>
      <c r="CE11" s="444"/>
      <c r="CF11" s="444"/>
      <c r="CG11" s="19"/>
      <c r="CH11" s="19"/>
      <c r="CI11" s="19"/>
    </row>
    <row r="12" spans="2:89" ht="15" customHeight="1">
      <c r="B12" s="32"/>
      <c r="C12" s="28"/>
      <c r="D12" s="28"/>
      <c r="E12" s="28"/>
      <c r="F12" s="28"/>
      <c r="G12" s="28"/>
      <c r="H12" s="28"/>
      <c r="I12" s="28"/>
      <c r="J12" s="28"/>
      <c r="K12" s="28"/>
      <c r="L12" s="28"/>
      <c r="M12" s="28"/>
      <c r="N12" s="28"/>
      <c r="O12" s="28"/>
      <c r="P12" s="28"/>
      <c r="Q12" s="442"/>
      <c r="R12" s="442"/>
      <c r="S12" s="442"/>
      <c r="T12" s="442"/>
      <c r="U12" s="443"/>
      <c r="V12" s="443"/>
      <c r="W12" s="443"/>
      <c r="X12" s="443"/>
      <c r="Y12" s="443"/>
      <c r="Z12" s="443"/>
      <c r="AA12" s="443"/>
      <c r="AB12" s="443"/>
      <c r="AC12" s="443"/>
      <c r="AD12" s="443"/>
      <c r="AE12" s="443"/>
      <c r="AF12" s="443"/>
      <c r="AG12" s="28"/>
      <c r="AH12" s="28"/>
      <c r="AI12" s="25"/>
      <c r="AJ12" s="451"/>
      <c r="AK12" s="454"/>
      <c r="AL12" s="454"/>
      <c r="AM12" s="454"/>
      <c r="AN12" s="454"/>
      <c r="AO12" s="454"/>
      <c r="AP12" s="454"/>
      <c r="AQ12" s="454"/>
      <c r="AR12" s="454"/>
      <c r="AS12" s="454"/>
      <c r="AT12" s="454"/>
      <c r="AU12" s="454"/>
      <c r="AV12" s="454"/>
      <c r="AW12" s="454"/>
      <c r="AX12" s="454"/>
      <c r="AY12" s="19"/>
      <c r="AZ12" s="19"/>
      <c r="BA12" s="19"/>
      <c r="BB12" s="26"/>
      <c r="BC12" s="19"/>
      <c r="BD12" s="19"/>
      <c r="BE12" s="19"/>
      <c r="BF12" s="19"/>
      <c r="BG12" s="19"/>
      <c r="BH12" s="19"/>
      <c r="BI12" s="19"/>
      <c r="BJ12" s="19"/>
      <c r="BK12" s="19"/>
      <c r="BL12" s="19"/>
      <c r="BM12" s="19"/>
      <c r="BN12" s="19"/>
      <c r="BO12" s="19"/>
      <c r="BP12" s="24"/>
      <c r="BQ12" s="455"/>
      <c r="BR12" s="455"/>
      <c r="BS12" s="455"/>
      <c r="BT12" s="455"/>
      <c r="BU12" s="444"/>
      <c r="BV12" s="444"/>
      <c r="BW12" s="444"/>
      <c r="BX12" s="444"/>
      <c r="BY12" s="444"/>
      <c r="BZ12" s="444"/>
      <c r="CA12" s="444"/>
      <c r="CB12" s="444"/>
      <c r="CC12" s="444"/>
      <c r="CD12" s="444"/>
      <c r="CE12" s="444"/>
      <c r="CF12" s="444"/>
      <c r="CG12" s="19"/>
      <c r="CH12" s="19"/>
      <c r="CI12" s="19"/>
    </row>
    <row r="13" spans="2:89" ht="15" customHeight="1">
      <c r="B13" s="27"/>
      <c r="C13" s="28"/>
      <c r="D13" s="28"/>
      <c r="E13" s="28"/>
      <c r="F13" s="28"/>
      <c r="G13" s="28"/>
      <c r="H13" s="28"/>
      <c r="I13" s="28"/>
      <c r="J13" s="28"/>
      <c r="K13" s="28"/>
      <c r="L13" s="28"/>
      <c r="M13" s="28"/>
      <c r="N13" s="28"/>
      <c r="O13" s="28"/>
      <c r="P13" s="28"/>
      <c r="Q13" s="442" t="s">
        <v>81</v>
      </c>
      <c r="R13" s="442"/>
      <c r="S13" s="442"/>
      <c r="T13" s="442"/>
      <c r="U13" s="443" t="str">
        <f>基本データ入力シート!E28</f>
        <v>○○○建設株式会社</v>
      </c>
      <c r="V13" s="443"/>
      <c r="W13" s="443"/>
      <c r="X13" s="443"/>
      <c r="Y13" s="443"/>
      <c r="Z13" s="443"/>
      <c r="AA13" s="443"/>
      <c r="AB13" s="443"/>
      <c r="AC13" s="443"/>
      <c r="AD13" s="443"/>
      <c r="AE13" s="443"/>
      <c r="AF13" s="443"/>
      <c r="AG13" s="453"/>
      <c r="AH13" s="453"/>
      <c r="AI13" s="43"/>
      <c r="AJ13" s="451"/>
      <c r="AK13" s="454"/>
      <c r="AL13" s="454"/>
      <c r="AM13" s="454"/>
      <c r="AN13" s="454"/>
      <c r="AO13" s="454"/>
      <c r="AP13" s="454"/>
      <c r="AQ13" s="454"/>
      <c r="AR13" s="454"/>
      <c r="AS13" s="454"/>
      <c r="AT13" s="454"/>
      <c r="AU13" s="454"/>
      <c r="AV13" s="454"/>
      <c r="AW13" s="454"/>
      <c r="AX13" s="454"/>
      <c r="AY13" s="19"/>
      <c r="AZ13" s="19"/>
      <c r="BA13" s="19"/>
      <c r="BB13" s="19"/>
      <c r="BC13" s="19"/>
      <c r="BD13" s="19"/>
      <c r="BE13" s="19"/>
      <c r="BF13" s="19"/>
      <c r="BG13" s="19"/>
      <c r="BH13" s="19"/>
      <c r="BI13" s="19"/>
      <c r="BJ13" s="19"/>
      <c r="BK13" s="19"/>
      <c r="BL13" s="19"/>
      <c r="BM13" s="19"/>
      <c r="BN13" s="19"/>
      <c r="BO13" s="19"/>
      <c r="BP13" s="24"/>
      <c r="BQ13" s="455" t="s">
        <v>82</v>
      </c>
      <c r="BR13" s="455"/>
      <c r="BS13" s="455"/>
      <c r="BT13" s="455"/>
      <c r="BU13" s="444" t="str">
        <f>U13</f>
        <v>○○○建設株式会社</v>
      </c>
      <c r="BV13" s="444"/>
      <c r="BW13" s="444"/>
      <c r="BX13" s="444"/>
      <c r="BY13" s="444"/>
      <c r="BZ13" s="444"/>
      <c r="CA13" s="444"/>
      <c r="CB13" s="444"/>
      <c r="CC13" s="444"/>
      <c r="CD13" s="444"/>
      <c r="CE13" s="444"/>
      <c r="CF13" s="444"/>
      <c r="CG13" s="456"/>
      <c r="CH13" s="456"/>
      <c r="CI13" s="26"/>
    </row>
    <row r="14" spans="2:89" ht="15" customHeight="1">
      <c r="B14" s="27"/>
      <c r="C14" s="45"/>
      <c r="D14" s="45"/>
      <c r="E14" s="45"/>
      <c r="F14" s="45"/>
      <c r="G14" s="45"/>
      <c r="H14" s="45"/>
      <c r="I14" s="45"/>
      <c r="J14" s="45"/>
      <c r="K14" s="45"/>
      <c r="L14" s="45"/>
      <c r="M14" s="45"/>
      <c r="N14" s="28"/>
      <c r="O14" s="28"/>
      <c r="P14" s="28"/>
      <c r="Q14" s="442"/>
      <c r="R14" s="442"/>
      <c r="S14" s="442"/>
      <c r="T14" s="442"/>
      <c r="U14" s="443"/>
      <c r="V14" s="443"/>
      <c r="W14" s="443"/>
      <c r="X14" s="443"/>
      <c r="Y14" s="443"/>
      <c r="Z14" s="443"/>
      <c r="AA14" s="443"/>
      <c r="AB14" s="443"/>
      <c r="AC14" s="443"/>
      <c r="AD14" s="443"/>
      <c r="AE14" s="443"/>
      <c r="AF14" s="443"/>
      <c r="AG14" s="453"/>
      <c r="AH14" s="453"/>
      <c r="AI14" s="43"/>
      <c r="AJ14" s="451"/>
      <c r="AK14" s="454"/>
      <c r="AL14" s="454"/>
      <c r="AM14" s="454"/>
      <c r="AN14" s="454"/>
      <c r="AO14" s="454"/>
      <c r="AP14" s="454"/>
      <c r="AQ14" s="454"/>
      <c r="AR14" s="454"/>
      <c r="AS14" s="454"/>
      <c r="AT14" s="454"/>
      <c r="AU14" s="454"/>
      <c r="AV14" s="454"/>
      <c r="AW14" s="454"/>
      <c r="AX14" s="454"/>
      <c r="AY14" s="19"/>
      <c r="AZ14" s="19"/>
      <c r="BA14" s="19"/>
      <c r="BB14" s="19"/>
      <c r="BN14" s="19"/>
      <c r="BO14" s="19"/>
      <c r="BP14" s="24"/>
      <c r="BQ14" s="455"/>
      <c r="BR14" s="455"/>
      <c r="BS14" s="455"/>
      <c r="BT14" s="455"/>
      <c r="BU14" s="444"/>
      <c r="BV14" s="444"/>
      <c r="BW14" s="444"/>
      <c r="BX14" s="444"/>
      <c r="BY14" s="444"/>
      <c r="BZ14" s="444"/>
      <c r="CA14" s="444"/>
      <c r="CB14" s="444"/>
      <c r="CC14" s="444"/>
      <c r="CD14" s="444"/>
      <c r="CE14" s="444"/>
      <c r="CF14" s="444"/>
      <c r="CG14" s="456"/>
      <c r="CH14" s="456"/>
      <c r="CI14" s="26"/>
    </row>
    <row r="15" spans="2:89" ht="15" customHeight="1">
      <c r="B15" s="27"/>
      <c r="C15" s="45"/>
      <c r="D15" s="45"/>
      <c r="E15" s="45"/>
      <c r="F15" s="45"/>
      <c r="G15" s="45"/>
      <c r="H15" s="45"/>
      <c r="I15" s="45"/>
      <c r="J15" s="45"/>
      <c r="K15" s="45"/>
      <c r="L15" s="45"/>
      <c r="M15" s="45"/>
      <c r="N15" s="28"/>
      <c r="O15" s="28"/>
      <c r="P15" s="28"/>
      <c r="Q15" s="442" t="s">
        <v>83</v>
      </c>
      <c r="R15" s="442"/>
      <c r="S15" s="442"/>
      <c r="T15" s="442"/>
      <c r="U15" s="443" t="str">
        <f>基本データ入力シート!E29</f>
        <v>代表取締役　○○　△△</v>
      </c>
      <c r="V15" s="443"/>
      <c r="W15" s="443"/>
      <c r="X15" s="443"/>
      <c r="Y15" s="443"/>
      <c r="Z15" s="443"/>
      <c r="AA15" s="443"/>
      <c r="AB15" s="443"/>
      <c r="AC15" s="443"/>
      <c r="AD15" s="443"/>
      <c r="AE15" s="443"/>
      <c r="AF15" s="443"/>
      <c r="AG15" s="453"/>
      <c r="AH15" s="453"/>
      <c r="AI15" s="43"/>
      <c r="AJ15" s="38"/>
      <c r="AK15" s="454"/>
      <c r="AL15" s="454"/>
      <c r="AM15" s="454"/>
      <c r="AN15" s="454"/>
      <c r="AO15" s="454"/>
      <c r="AP15" s="454"/>
      <c r="AQ15" s="454"/>
      <c r="AR15" s="454"/>
      <c r="AS15" s="454"/>
      <c r="AT15" s="454"/>
      <c r="AU15" s="454"/>
      <c r="AV15" s="454"/>
      <c r="AW15" s="454"/>
      <c r="AX15" s="454"/>
      <c r="AY15" s="19"/>
      <c r="AZ15" s="19"/>
      <c r="BA15" s="19"/>
      <c r="BB15" s="19"/>
      <c r="BN15" s="19"/>
      <c r="BO15" s="19"/>
      <c r="BP15" s="24"/>
      <c r="BQ15" s="455" t="s">
        <v>84</v>
      </c>
      <c r="BR15" s="455"/>
      <c r="BS15" s="455"/>
      <c r="BT15" s="455"/>
      <c r="BU15" s="444" t="str">
        <f>U15</f>
        <v>代表取締役　○○　△△</v>
      </c>
      <c r="BV15" s="444"/>
      <c r="BW15" s="444"/>
      <c r="BX15" s="444"/>
      <c r="BY15" s="444"/>
      <c r="BZ15" s="444"/>
      <c r="CA15" s="444"/>
      <c r="CB15" s="444"/>
      <c r="CC15" s="444"/>
      <c r="CD15" s="444"/>
      <c r="CE15" s="444"/>
      <c r="CF15" s="444"/>
      <c r="CG15" s="456"/>
      <c r="CH15" s="456"/>
      <c r="CI15" s="26"/>
    </row>
    <row r="16" spans="2:89" ht="15" customHeight="1">
      <c r="B16" s="32"/>
      <c r="C16" s="28"/>
      <c r="D16" s="28"/>
      <c r="E16" s="28"/>
      <c r="F16" s="28"/>
      <c r="G16" s="28"/>
      <c r="H16" s="28"/>
      <c r="I16" s="28"/>
      <c r="J16" s="28"/>
      <c r="K16" s="28"/>
      <c r="L16" s="28"/>
      <c r="M16" s="28"/>
      <c r="N16" s="28"/>
      <c r="O16" s="28"/>
      <c r="P16" s="28"/>
      <c r="Q16" s="35"/>
      <c r="R16" s="35"/>
      <c r="S16" s="35"/>
      <c r="T16" s="35"/>
      <c r="U16" s="36"/>
      <c r="V16" s="36"/>
      <c r="W16" s="36"/>
      <c r="X16" s="36"/>
      <c r="Y16" s="36"/>
      <c r="Z16" s="36"/>
      <c r="AA16" s="36"/>
      <c r="AB16" s="36"/>
      <c r="AC16" s="36"/>
      <c r="AD16" s="36"/>
      <c r="AE16" s="36"/>
      <c r="AF16" s="36"/>
      <c r="AG16" s="42"/>
      <c r="AH16" s="42"/>
      <c r="AI16" s="25"/>
      <c r="AJ16" s="46"/>
      <c r="AK16" s="47"/>
      <c r="AL16" s="47"/>
      <c r="AM16" s="47"/>
      <c r="AN16" s="19"/>
      <c r="AO16" s="19"/>
      <c r="AP16" s="19"/>
      <c r="AQ16" s="19"/>
      <c r="AR16" s="19"/>
      <c r="AS16" s="19"/>
      <c r="AT16" s="19"/>
      <c r="AU16" s="19"/>
      <c r="AV16" s="19"/>
      <c r="AW16" s="19"/>
      <c r="AX16" s="19"/>
      <c r="AY16" s="19"/>
      <c r="AZ16" s="19"/>
      <c r="BA16" s="19"/>
      <c r="BB16" s="26"/>
      <c r="BC16" s="19"/>
      <c r="BD16" s="19"/>
      <c r="BE16" s="19"/>
      <c r="BF16" s="19"/>
      <c r="BG16" s="19"/>
      <c r="BH16" s="19"/>
      <c r="BI16" s="19"/>
      <c r="BJ16" s="19"/>
      <c r="BK16" s="19"/>
      <c r="BL16" s="19"/>
      <c r="BM16" s="19"/>
      <c r="BN16" s="19"/>
      <c r="BO16" s="19"/>
      <c r="BP16" s="19"/>
      <c r="BQ16" s="40"/>
      <c r="BR16" s="40"/>
      <c r="BS16" s="40"/>
      <c r="BT16" s="40"/>
      <c r="BU16" s="41"/>
      <c r="BV16" s="41"/>
      <c r="BW16" s="41"/>
      <c r="BX16" s="41"/>
      <c r="BY16" s="41"/>
      <c r="BZ16" s="41"/>
      <c r="CA16" s="41"/>
      <c r="CB16" s="41"/>
      <c r="CC16" s="41"/>
      <c r="CD16" s="41"/>
      <c r="CE16" s="41"/>
      <c r="CF16" s="41"/>
      <c r="CG16" s="44"/>
      <c r="CH16" s="44"/>
      <c r="CI16" s="19"/>
    </row>
    <row r="17" spans="2:87" ht="15" customHeight="1">
      <c r="B17" s="32"/>
      <c r="C17" s="1005" t="s">
        <v>269</v>
      </c>
      <c r="D17" s="1005"/>
      <c r="E17" s="1005"/>
      <c r="F17" s="28"/>
      <c r="G17" s="462" t="str">
        <f>"第　"&amp;基本データ入力シート!L6&amp;"　号"</f>
        <v>第　6　号</v>
      </c>
      <c r="H17" s="462"/>
      <c r="I17" s="462"/>
      <c r="J17" s="462"/>
      <c r="K17" s="462"/>
      <c r="L17" s="462"/>
      <c r="M17" s="462"/>
      <c r="N17" s="462"/>
      <c r="O17" s="48"/>
      <c r="P17" s="463"/>
      <c r="Q17" s="463"/>
      <c r="R17" s="463"/>
      <c r="S17" s="463"/>
      <c r="T17" s="463"/>
      <c r="U17" s="463"/>
      <c r="V17" s="463"/>
      <c r="W17" s="463"/>
      <c r="X17" s="463"/>
      <c r="Y17" s="463"/>
      <c r="Z17" s="463"/>
      <c r="AA17" s="463"/>
      <c r="AB17" s="463"/>
      <c r="AC17" s="463"/>
      <c r="AD17" s="28"/>
      <c r="AE17" s="28"/>
      <c r="AF17" s="28"/>
      <c r="AG17" s="28"/>
      <c r="AH17" s="28"/>
      <c r="AI17" s="25"/>
      <c r="AJ17" s="19"/>
      <c r="AK17" s="19"/>
      <c r="AL17" s="19"/>
      <c r="AM17" s="19"/>
      <c r="AN17" s="19"/>
      <c r="AO17" s="19"/>
      <c r="AP17" s="19"/>
      <c r="AV17" s="19"/>
      <c r="AW17" s="19"/>
      <c r="AX17" s="19"/>
      <c r="AY17" s="19"/>
      <c r="AZ17" s="19"/>
      <c r="BA17" s="19"/>
      <c r="BB17" s="26"/>
      <c r="BC17" s="1006" t="s">
        <v>269</v>
      </c>
      <c r="BD17" s="1006"/>
      <c r="BE17" s="1006"/>
      <c r="BF17" s="19"/>
      <c r="BG17" s="445" t="str">
        <f>G17</f>
        <v>第　6　号</v>
      </c>
      <c r="BH17" s="445"/>
      <c r="BI17" s="445"/>
      <c r="BJ17" s="445"/>
      <c r="BK17" s="445"/>
      <c r="BL17" s="445"/>
      <c r="BM17" s="445"/>
      <c r="BN17" s="445"/>
      <c r="BO17" s="19"/>
      <c r="BP17" s="19"/>
      <c r="BQ17" s="19"/>
      <c r="BR17" s="19"/>
      <c r="BS17" s="19"/>
      <c r="BT17" s="19"/>
      <c r="BU17" s="19"/>
      <c r="BV17" s="19"/>
      <c r="BW17" s="19"/>
      <c r="BX17" s="19"/>
      <c r="BY17" s="19"/>
      <c r="BZ17" s="19"/>
      <c r="CA17" s="19"/>
      <c r="CB17" s="19"/>
      <c r="CC17" s="19"/>
      <c r="CD17" s="19"/>
      <c r="CE17" s="19"/>
      <c r="CF17" s="19"/>
      <c r="CG17" s="19"/>
      <c r="CH17" s="19"/>
      <c r="CI17" s="19"/>
    </row>
    <row r="18" spans="2:87" ht="15" customHeight="1">
      <c r="B18" s="32"/>
      <c r="C18" s="45"/>
      <c r="D18" s="464" t="s">
        <v>345</v>
      </c>
      <c r="E18" s="464"/>
      <c r="F18" s="464"/>
      <c r="G18" s="461">
        <f>基本データ入力シート!M7</f>
        <v>6</v>
      </c>
      <c r="H18" s="461"/>
      <c r="I18" s="461"/>
      <c r="J18" s="465" t="s">
        <v>85</v>
      </c>
      <c r="K18" s="465"/>
      <c r="L18" s="465"/>
      <c r="M18" s="465"/>
      <c r="N18" s="31"/>
      <c r="O18" s="460"/>
      <c r="P18" s="460"/>
      <c r="Q18" s="460"/>
      <c r="R18" s="461"/>
      <c r="S18" s="461"/>
      <c r="T18" s="461"/>
      <c r="U18" s="459"/>
      <c r="V18" s="459"/>
      <c r="W18" s="459"/>
      <c r="X18" s="459"/>
      <c r="Y18" s="459"/>
      <c r="Z18" s="459"/>
      <c r="AA18" s="461"/>
      <c r="AB18" s="457"/>
      <c r="AC18" s="457"/>
      <c r="AD18" s="460"/>
      <c r="AE18" s="460"/>
      <c r="AF18" s="460"/>
      <c r="AG18" s="31"/>
      <c r="AH18" s="28"/>
      <c r="AI18" s="25"/>
      <c r="AJ18" s="451"/>
      <c r="AK18" s="454"/>
      <c r="AL18" s="454"/>
      <c r="AM18" s="454"/>
      <c r="AN18" s="454"/>
      <c r="AO18" s="454"/>
      <c r="AP18" s="454"/>
      <c r="AQ18" s="454"/>
      <c r="AR18" s="454"/>
      <c r="AS18" s="454"/>
      <c r="AT18" s="454"/>
      <c r="AU18" s="454"/>
      <c r="AV18" s="454"/>
      <c r="AW18" s="454"/>
      <c r="AX18" s="454"/>
      <c r="AY18" s="19"/>
      <c r="AZ18" s="19"/>
      <c r="BA18" s="19"/>
      <c r="BB18" s="26"/>
      <c r="BD18" s="469" t="s">
        <v>345</v>
      </c>
      <c r="BE18" s="469"/>
      <c r="BF18" s="469"/>
      <c r="BG18" s="459">
        <f>G18</f>
        <v>6</v>
      </c>
      <c r="BH18" s="459"/>
      <c r="BI18" s="459"/>
      <c r="BJ18" s="458" t="s">
        <v>86</v>
      </c>
      <c r="BK18" s="458"/>
      <c r="BL18" s="458"/>
      <c r="BM18" s="458"/>
      <c r="BN18" s="19"/>
      <c r="BO18" s="460"/>
      <c r="BP18" s="460"/>
      <c r="BQ18" s="460"/>
      <c r="BR18" s="461"/>
      <c r="BS18" s="461"/>
      <c r="BT18" s="461"/>
      <c r="BU18" s="459"/>
      <c r="BV18" s="459"/>
      <c r="BW18" s="459"/>
      <c r="BX18" s="459"/>
      <c r="BY18" s="459"/>
      <c r="BZ18" s="459"/>
      <c r="CA18" s="461"/>
      <c r="CB18" s="468"/>
      <c r="CC18" s="457"/>
      <c r="CD18" s="460"/>
      <c r="CE18" s="460"/>
      <c r="CF18" s="460"/>
      <c r="CG18" s="19"/>
      <c r="CH18" s="19"/>
      <c r="CI18" s="19"/>
    </row>
    <row r="19" spans="2:87" ht="15" customHeight="1">
      <c r="B19" s="32"/>
      <c r="C19" s="49"/>
      <c r="D19" s="464"/>
      <c r="E19" s="464"/>
      <c r="F19" s="464"/>
      <c r="G19" s="461"/>
      <c r="H19" s="461"/>
      <c r="I19" s="461"/>
      <c r="J19" s="465"/>
      <c r="K19" s="465"/>
      <c r="L19" s="465"/>
      <c r="M19" s="465"/>
      <c r="N19" s="31"/>
      <c r="O19" s="460"/>
      <c r="P19" s="460"/>
      <c r="Q19" s="460"/>
      <c r="R19" s="461"/>
      <c r="S19" s="461"/>
      <c r="T19" s="461"/>
      <c r="U19" s="459"/>
      <c r="V19" s="459"/>
      <c r="W19" s="459"/>
      <c r="X19" s="459"/>
      <c r="Y19" s="459"/>
      <c r="Z19" s="459"/>
      <c r="AA19" s="461"/>
      <c r="AB19" s="457"/>
      <c r="AC19" s="457"/>
      <c r="AD19" s="460"/>
      <c r="AE19" s="460"/>
      <c r="AF19" s="460"/>
      <c r="AG19" s="31"/>
      <c r="AH19" s="28"/>
      <c r="AI19" s="25"/>
      <c r="AJ19" s="451"/>
      <c r="AK19" s="454"/>
      <c r="AL19" s="454"/>
      <c r="AM19" s="454"/>
      <c r="AN19" s="454"/>
      <c r="AO19" s="454"/>
      <c r="AP19" s="454"/>
      <c r="AQ19" s="454"/>
      <c r="AR19" s="454"/>
      <c r="AS19" s="454"/>
      <c r="AT19" s="454"/>
      <c r="AU19" s="454"/>
      <c r="AV19" s="454"/>
      <c r="AW19" s="454"/>
      <c r="AX19" s="454"/>
      <c r="AY19" s="19"/>
      <c r="AZ19" s="19"/>
      <c r="BA19" s="19"/>
      <c r="BB19" s="26"/>
      <c r="BC19" s="50"/>
      <c r="BD19" s="469"/>
      <c r="BE19" s="469"/>
      <c r="BF19" s="469"/>
      <c r="BG19" s="459"/>
      <c r="BH19" s="459"/>
      <c r="BI19" s="459"/>
      <c r="BJ19" s="458"/>
      <c r="BK19" s="458"/>
      <c r="BL19" s="458"/>
      <c r="BM19" s="458"/>
      <c r="BN19" s="19"/>
      <c r="BO19" s="460"/>
      <c r="BP19" s="460"/>
      <c r="BQ19" s="460"/>
      <c r="BR19" s="461"/>
      <c r="BS19" s="461"/>
      <c r="BT19" s="461"/>
      <c r="BU19" s="459"/>
      <c r="BV19" s="459"/>
      <c r="BW19" s="459"/>
      <c r="BX19" s="459"/>
      <c r="BY19" s="459"/>
      <c r="BZ19" s="459"/>
      <c r="CA19" s="461"/>
      <c r="CB19" s="457"/>
      <c r="CC19" s="457"/>
      <c r="CD19" s="460"/>
      <c r="CE19" s="460"/>
      <c r="CF19" s="460"/>
      <c r="CG19" s="19"/>
      <c r="CH19" s="19"/>
      <c r="CI19" s="19"/>
    </row>
    <row r="20" spans="2:87" ht="15" customHeight="1">
      <c r="B20" s="32"/>
      <c r="C20" s="45"/>
      <c r="D20" s="466" t="str">
        <f>基本データ入力シート!E10</f>
        <v>箱根スカイライン　舗装修繕工事</v>
      </c>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28"/>
      <c r="AI20" s="25"/>
      <c r="AJ20" s="451"/>
      <c r="AK20" s="454"/>
      <c r="AL20" s="454"/>
      <c r="AM20" s="454"/>
      <c r="AN20" s="454"/>
      <c r="AO20" s="454"/>
      <c r="AP20" s="454"/>
      <c r="AQ20" s="454"/>
      <c r="AR20" s="454"/>
      <c r="AS20" s="454"/>
      <c r="AT20" s="454"/>
      <c r="AU20" s="454"/>
      <c r="AV20" s="454"/>
      <c r="AW20" s="454"/>
      <c r="AX20" s="454"/>
      <c r="AY20" s="19"/>
      <c r="AZ20" s="19"/>
      <c r="BA20" s="19"/>
      <c r="BB20" s="26"/>
      <c r="BD20" s="467" t="str">
        <f>D20</f>
        <v>箱根スカイライン　舗装修繕工事</v>
      </c>
      <c r="BE20" s="467"/>
      <c r="BF20" s="467"/>
      <c r="BG20" s="467"/>
      <c r="BH20" s="467"/>
      <c r="BI20" s="467"/>
      <c r="BJ20" s="467"/>
      <c r="BK20" s="467"/>
      <c r="BL20" s="467"/>
      <c r="BM20" s="467"/>
      <c r="BN20" s="467"/>
      <c r="BO20" s="467"/>
      <c r="BP20" s="467"/>
      <c r="BQ20" s="467"/>
      <c r="BR20" s="467"/>
      <c r="BS20" s="467"/>
      <c r="BT20" s="467"/>
      <c r="BU20" s="467"/>
      <c r="BV20" s="467"/>
      <c r="BW20" s="467"/>
      <c r="BX20" s="467"/>
      <c r="BY20" s="467"/>
      <c r="BZ20" s="467"/>
      <c r="CA20" s="467"/>
      <c r="CB20" s="467"/>
      <c r="CC20" s="467"/>
      <c r="CD20" s="467"/>
      <c r="CE20" s="467"/>
      <c r="CF20" s="467"/>
      <c r="CG20" s="467"/>
      <c r="CH20" s="19"/>
      <c r="CI20" s="19"/>
    </row>
    <row r="21" spans="2:87" ht="15" customHeight="1">
      <c r="B21" s="27"/>
      <c r="C21" s="28"/>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28"/>
      <c r="AI21" s="25"/>
      <c r="AJ21" s="451"/>
      <c r="AK21" s="454"/>
      <c r="AL21" s="454"/>
      <c r="AM21" s="454"/>
      <c r="AN21" s="454"/>
      <c r="AO21" s="454"/>
      <c r="AP21" s="454"/>
      <c r="AQ21" s="454"/>
      <c r="AR21" s="454"/>
      <c r="AS21" s="454"/>
      <c r="AT21" s="454"/>
      <c r="AU21" s="454"/>
      <c r="AV21" s="454"/>
      <c r="AW21" s="454"/>
      <c r="AX21" s="454"/>
      <c r="AY21" s="19"/>
      <c r="AZ21" s="19"/>
      <c r="BA21" s="19"/>
      <c r="BB21" s="19"/>
      <c r="BC21" s="19"/>
      <c r="BD21" s="467"/>
      <c r="BE21" s="467"/>
      <c r="BF21" s="467"/>
      <c r="BG21" s="467"/>
      <c r="BH21" s="467"/>
      <c r="BI21" s="467"/>
      <c r="BJ21" s="467"/>
      <c r="BK21" s="467"/>
      <c r="BL21" s="467"/>
      <c r="BM21" s="467"/>
      <c r="BN21" s="467"/>
      <c r="BO21" s="467"/>
      <c r="BP21" s="467"/>
      <c r="BQ21" s="467"/>
      <c r="BR21" s="467"/>
      <c r="BS21" s="467"/>
      <c r="BT21" s="467"/>
      <c r="BU21" s="467"/>
      <c r="BV21" s="467"/>
      <c r="BW21" s="467"/>
      <c r="BX21" s="467"/>
      <c r="BY21" s="467"/>
      <c r="BZ21" s="467"/>
      <c r="CA21" s="467"/>
      <c r="CB21" s="467"/>
      <c r="CC21" s="467"/>
      <c r="CD21" s="467"/>
      <c r="CE21" s="467"/>
      <c r="CF21" s="467"/>
      <c r="CG21" s="467"/>
      <c r="CH21" s="19"/>
      <c r="CI21" s="19"/>
    </row>
    <row r="22" spans="2:87" ht="15" customHeight="1">
      <c r="B22" s="51"/>
      <c r="C22" s="28"/>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28"/>
      <c r="AI22" s="25"/>
      <c r="AJ22" s="451"/>
      <c r="AK22" s="454"/>
      <c r="AL22" s="454"/>
      <c r="AM22" s="454"/>
      <c r="AN22" s="454"/>
      <c r="AO22" s="454"/>
      <c r="AP22" s="454"/>
      <c r="AQ22" s="454"/>
      <c r="AR22" s="454"/>
      <c r="AS22" s="454"/>
      <c r="AT22" s="454"/>
      <c r="AU22" s="454"/>
      <c r="AV22" s="454"/>
      <c r="AW22" s="454"/>
      <c r="AX22" s="454"/>
      <c r="AY22" s="19"/>
      <c r="AZ22" s="19"/>
      <c r="BA22" s="19"/>
      <c r="BB22" s="52"/>
      <c r="BC22" s="19"/>
      <c r="BD22" s="467"/>
      <c r="BE22" s="467"/>
      <c r="BF22" s="467"/>
      <c r="BG22" s="467"/>
      <c r="BH22" s="467"/>
      <c r="BI22" s="467"/>
      <c r="BJ22" s="467"/>
      <c r="BK22" s="467"/>
      <c r="BL22" s="467"/>
      <c r="BM22" s="467"/>
      <c r="BN22" s="467"/>
      <c r="BO22" s="467"/>
      <c r="BP22" s="467"/>
      <c r="BQ22" s="467"/>
      <c r="BR22" s="467"/>
      <c r="BS22" s="467"/>
      <c r="BT22" s="467"/>
      <c r="BU22" s="467"/>
      <c r="BV22" s="467"/>
      <c r="BW22" s="467"/>
      <c r="BX22" s="467"/>
      <c r="BY22" s="467"/>
      <c r="BZ22" s="467"/>
      <c r="CA22" s="467"/>
      <c r="CB22" s="467"/>
      <c r="CC22" s="467"/>
      <c r="CD22" s="467"/>
      <c r="CE22" s="467"/>
      <c r="CF22" s="467"/>
      <c r="CG22" s="467"/>
      <c r="CH22" s="19"/>
      <c r="CI22" s="19"/>
    </row>
    <row r="23" spans="2:87" ht="15" customHeight="1">
      <c r="B23" s="51"/>
      <c r="C23" s="28"/>
      <c r="D23" s="466"/>
      <c r="E23" s="466"/>
      <c r="F23" s="466"/>
      <c r="G23" s="466"/>
      <c r="H23" s="466"/>
      <c r="I23" s="466"/>
      <c r="J23" s="466"/>
      <c r="K23" s="466"/>
      <c r="L23" s="466"/>
      <c r="M23" s="466"/>
      <c r="N23" s="466"/>
      <c r="O23" s="466"/>
      <c r="P23" s="466"/>
      <c r="Q23" s="466"/>
      <c r="R23" s="466"/>
      <c r="S23" s="466"/>
      <c r="T23" s="466"/>
      <c r="U23" s="466"/>
      <c r="V23" s="466"/>
      <c r="W23" s="466"/>
      <c r="X23" s="466"/>
      <c r="Y23" s="466"/>
      <c r="Z23" s="466"/>
      <c r="AA23" s="466"/>
      <c r="AB23" s="466"/>
      <c r="AC23" s="466"/>
      <c r="AD23" s="466"/>
      <c r="AE23" s="466"/>
      <c r="AF23" s="466"/>
      <c r="AG23" s="466"/>
      <c r="AH23" s="28"/>
      <c r="AI23" s="25"/>
      <c r="AJ23" s="19"/>
      <c r="AK23" s="19"/>
      <c r="AL23" s="19"/>
      <c r="AM23" s="19"/>
      <c r="AN23" s="19"/>
      <c r="AO23" s="19"/>
      <c r="AP23" s="19"/>
      <c r="AQ23" s="19"/>
      <c r="AR23" s="19"/>
      <c r="AS23" s="19"/>
      <c r="AT23" s="19"/>
      <c r="AU23" s="19"/>
      <c r="AV23" s="19"/>
      <c r="AW23" s="19"/>
      <c r="AX23" s="19"/>
      <c r="AY23" s="19"/>
      <c r="AZ23" s="19"/>
      <c r="BA23" s="19"/>
      <c r="BB23" s="52"/>
      <c r="BC23" s="19"/>
      <c r="BD23" s="467"/>
      <c r="BE23" s="467"/>
      <c r="BF23" s="467"/>
      <c r="BG23" s="467"/>
      <c r="BH23" s="467"/>
      <c r="BI23" s="467"/>
      <c r="BJ23" s="467"/>
      <c r="BK23" s="467"/>
      <c r="BL23" s="467"/>
      <c r="BM23" s="467"/>
      <c r="BN23" s="467"/>
      <c r="BO23" s="467"/>
      <c r="BP23" s="467"/>
      <c r="BQ23" s="467"/>
      <c r="BR23" s="467"/>
      <c r="BS23" s="467"/>
      <c r="BT23" s="467"/>
      <c r="BU23" s="467"/>
      <c r="BV23" s="467"/>
      <c r="BW23" s="467"/>
      <c r="BX23" s="467"/>
      <c r="BY23" s="467"/>
      <c r="BZ23" s="467"/>
      <c r="CA23" s="467"/>
      <c r="CB23" s="467"/>
      <c r="CC23" s="467"/>
      <c r="CD23" s="467"/>
      <c r="CE23" s="467"/>
      <c r="CF23" s="467"/>
      <c r="CG23" s="467"/>
      <c r="CH23" s="19"/>
      <c r="CI23" s="19"/>
    </row>
    <row r="24" spans="2:87" ht="15" customHeight="1">
      <c r="B24" s="51"/>
      <c r="C24" s="45"/>
      <c r="D24" s="45"/>
      <c r="E24" s="45"/>
      <c r="F24" s="53"/>
      <c r="G24" s="53"/>
      <c r="H24" s="53"/>
      <c r="I24" s="45"/>
      <c r="J24" s="53"/>
      <c r="K24" s="53"/>
      <c r="L24" s="45"/>
      <c r="M24" s="45"/>
      <c r="N24" s="45"/>
      <c r="O24" s="45"/>
      <c r="P24" s="45"/>
      <c r="Q24" s="483" t="s">
        <v>87</v>
      </c>
      <c r="R24" s="483"/>
      <c r="S24" s="483"/>
      <c r="T24" s="475" t="s">
        <v>88</v>
      </c>
      <c r="U24" s="476" t="str">
        <f>基本データ入力シート!E11&amp;基本データ入力シート!F11</f>
        <v>静岡県御殿場市神山地内</v>
      </c>
      <c r="V24" s="476"/>
      <c r="W24" s="476"/>
      <c r="X24" s="476"/>
      <c r="Y24" s="476"/>
      <c r="Z24" s="476"/>
      <c r="AA24" s="476"/>
      <c r="AB24" s="476"/>
      <c r="AC24" s="476"/>
      <c r="AD24" s="476"/>
      <c r="AE24" s="476"/>
      <c r="AF24" s="476"/>
      <c r="AG24" s="476"/>
      <c r="AH24" s="28"/>
      <c r="AI24" s="25"/>
      <c r="AJ24" s="451"/>
      <c r="AK24" s="454"/>
      <c r="AL24" s="454"/>
      <c r="AM24" s="454"/>
      <c r="AN24" s="454"/>
      <c r="AO24" s="454"/>
      <c r="AP24" s="454"/>
      <c r="AQ24" s="454"/>
      <c r="AR24" s="454"/>
      <c r="AS24" s="454"/>
      <c r="AT24" s="454"/>
      <c r="AU24" s="454"/>
      <c r="AV24" s="454"/>
      <c r="AW24" s="454"/>
      <c r="AX24" s="454"/>
      <c r="AY24" s="19"/>
      <c r="AZ24" s="19"/>
      <c r="BA24" s="19"/>
      <c r="BB24" s="52"/>
      <c r="BF24" s="54"/>
      <c r="BG24" s="54"/>
      <c r="BH24" s="54"/>
      <c r="BJ24" s="54"/>
      <c r="BK24" s="54"/>
      <c r="BQ24" s="482" t="s">
        <v>87</v>
      </c>
      <c r="BR24" s="482"/>
      <c r="BS24" s="482"/>
      <c r="BT24" s="480" t="s">
        <v>88</v>
      </c>
      <c r="BU24" s="481" t="str">
        <f>U24</f>
        <v>静岡県御殿場市神山地内</v>
      </c>
      <c r="BV24" s="481"/>
      <c r="BW24" s="481"/>
      <c r="BX24" s="481"/>
      <c r="BY24" s="481"/>
      <c r="BZ24" s="481"/>
      <c r="CA24" s="481"/>
      <c r="CB24" s="481"/>
      <c r="CC24" s="481"/>
      <c r="CD24" s="481"/>
      <c r="CE24" s="481"/>
      <c r="CF24" s="481"/>
      <c r="CG24" s="481"/>
      <c r="CH24" s="19"/>
      <c r="CI24" s="19"/>
    </row>
    <row r="25" spans="2:87" ht="15" customHeight="1">
      <c r="B25" s="51"/>
      <c r="C25" s="28"/>
      <c r="D25" s="28"/>
      <c r="E25" s="53"/>
      <c r="F25" s="53"/>
      <c r="G25" s="53"/>
      <c r="H25" s="53"/>
      <c r="I25" s="53"/>
      <c r="J25" s="53"/>
      <c r="K25" s="53"/>
      <c r="L25" s="53"/>
      <c r="M25" s="53"/>
      <c r="N25" s="53"/>
      <c r="O25" s="53"/>
      <c r="P25" s="55"/>
      <c r="Q25" s="483"/>
      <c r="R25" s="483"/>
      <c r="S25" s="483"/>
      <c r="T25" s="475"/>
      <c r="U25" s="476"/>
      <c r="V25" s="476"/>
      <c r="W25" s="476"/>
      <c r="X25" s="476"/>
      <c r="Y25" s="476"/>
      <c r="Z25" s="476"/>
      <c r="AA25" s="476"/>
      <c r="AB25" s="476"/>
      <c r="AC25" s="476"/>
      <c r="AD25" s="476"/>
      <c r="AE25" s="476"/>
      <c r="AF25" s="476"/>
      <c r="AG25" s="476"/>
      <c r="AH25" s="28"/>
      <c r="AI25" s="25"/>
      <c r="AJ25" s="451"/>
      <c r="AK25" s="454"/>
      <c r="AL25" s="454"/>
      <c r="AM25" s="454"/>
      <c r="AN25" s="454"/>
      <c r="AO25" s="454"/>
      <c r="AP25" s="454"/>
      <c r="AQ25" s="454"/>
      <c r="AR25" s="454"/>
      <c r="AS25" s="454"/>
      <c r="AT25" s="454"/>
      <c r="AU25" s="454"/>
      <c r="AV25" s="454"/>
      <c r="AW25" s="454"/>
      <c r="AX25" s="454"/>
      <c r="AY25" s="19"/>
      <c r="AZ25" s="19"/>
      <c r="BA25" s="19"/>
      <c r="BB25" s="52"/>
      <c r="BC25" s="19"/>
      <c r="BD25" s="19"/>
      <c r="BE25" s="54"/>
      <c r="BF25" s="54"/>
      <c r="BG25" s="54"/>
      <c r="BH25" s="54"/>
      <c r="BI25" s="54"/>
      <c r="BJ25" s="54"/>
      <c r="BK25" s="54"/>
      <c r="BL25" s="54"/>
      <c r="BM25" s="54"/>
      <c r="BN25" s="54"/>
      <c r="BO25" s="54"/>
      <c r="BP25" s="56"/>
      <c r="BQ25" s="482"/>
      <c r="BR25" s="482"/>
      <c r="BS25" s="482"/>
      <c r="BT25" s="480"/>
      <c r="BU25" s="481"/>
      <c r="BV25" s="481"/>
      <c r="BW25" s="481"/>
      <c r="BX25" s="481"/>
      <c r="BY25" s="481"/>
      <c r="BZ25" s="481"/>
      <c r="CA25" s="481"/>
      <c r="CB25" s="481"/>
      <c r="CC25" s="481"/>
      <c r="CD25" s="481"/>
      <c r="CE25" s="481"/>
      <c r="CF25" s="481"/>
      <c r="CG25" s="481"/>
      <c r="CH25" s="19"/>
      <c r="CI25" s="19"/>
    </row>
    <row r="26" spans="2:87" ht="15" customHeight="1">
      <c r="B26" s="27"/>
      <c r="C26" s="28"/>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28"/>
      <c r="AI26" s="25"/>
      <c r="AJ26" s="19"/>
      <c r="AK26" s="19"/>
      <c r="AL26" s="19"/>
      <c r="AM26" s="19"/>
      <c r="AN26" s="19"/>
      <c r="AO26" s="19"/>
      <c r="AP26" s="19"/>
      <c r="AQ26" s="19"/>
      <c r="AR26" s="19"/>
      <c r="AS26" s="19"/>
      <c r="AT26" s="19"/>
      <c r="AU26" s="19"/>
      <c r="AV26" s="19"/>
      <c r="AW26" s="19"/>
      <c r="AX26" s="19"/>
      <c r="AY26" s="19"/>
      <c r="AZ26" s="19"/>
      <c r="BA26" s="19"/>
      <c r="BB26" s="19"/>
      <c r="BC26" s="19"/>
      <c r="CH26" s="19"/>
      <c r="CI26" s="19"/>
    </row>
    <row r="27" spans="2:87" ht="15" customHeight="1">
      <c r="B27" s="32"/>
      <c r="C27" s="28"/>
      <c r="D27" s="478" t="s">
        <v>89</v>
      </c>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28"/>
      <c r="AI27" s="25"/>
      <c r="AJ27" s="19"/>
      <c r="AK27" s="19"/>
      <c r="AL27" s="19"/>
      <c r="AM27" s="19"/>
      <c r="AN27" s="19"/>
      <c r="AO27" s="19"/>
      <c r="AP27" s="19"/>
      <c r="AQ27" s="19"/>
      <c r="AR27" s="19"/>
      <c r="AS27" s="19"/>
      <c r="AT27" s="19"/>
      <c r="AU27" s="19"/>
      <c r="AV27" s="19"/>
      <c r="AW27" s="19"/>
      <c r="AX27" s="19"/>
      <c r="AY27" s="19"/>
      <c r="AZ27" s="19"/>
      <c r="BA27" s="19"/>
      <c r="BB27" s="26"/>
      <c r="BC27" s="19"/>
      <c r="BD27" s="479" t="s">
        <v>328</v>
      </c>
      <c r="BE27" s="479"/>
      <c r="BF27" s="479"/>
      <c r="BG27" s="479"/>
      <c r="BH27" s="479"/>
      <c r="BI27" s="479"/>
      <c r="BJ27" s="479"/>
      <c r="BK27" s="479"/>
      <c r="BL27" s="479"/>
      <c r="BM27" s="479"/>
      <c r="BN27" s="479"/>
      <c r="BO27" s="479"/>
      <c r="BP27" s="479"/>
      <c r="BQ27" s="479"/>
      <c r="BR27" s="479"/>
      <c r="BS27" s="479"/>
      <c r="BT27" s="479"/>
      <c r="BU27" s="479"/>
      <c r="BV27" s="479"/>
      <c r="BW27" s="479"/>
      <c r="BX27" s="479"/>
      <c r="BY27" s="479"/>
      <c r="BZ27" s="479"/>
      <c r="CA27" s="479"/>
      <c r="CB27" s="479"/>
      <c r="CC27" s="479"/>
      <c r="CD27" s="479"/>
      <c r="CE27" s="479"/>
      <c r="CF27" s="479"/>
      <c r="CG27" s="479"/>
      <c r="CH27" s="19"/>
      <c r="CI27" s="19"/>
    </row>
    <row r="28" spans="2:87" ht="15" customHeight="1">
      <c r="B28" s="32"/>
      <c r="C28" s="2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8"/>
      <c r="AH28" s="28"/>
      <c r="AI28" s="25"/>
      <c r="AJ28" s="19"/>
      <c r="AK28" s="19"/>
      <c r="AL28" s="19"/>
      <c r="AM28" s="19"/>
      <c r="AN28" s="19"/>
      <c r="AO28" s="19"/>
      <c r="AP28" s="19"/>
      <c r="AQ28" s="19"/>
      <c r="AR28" s="19"/>
      <c r="AS28" s="19"/>
      <c r="AT28" s="19"/>
      <c r="AU28" s="19"/>
      <c r="AV28" s="19"/>
      <c r="AW28" s="19"/>
      <c r="AX28" s="19"/>
      <c r="AY28" s="19"/>
      <c r="AZ28" s="19"/>
      <c r="BA28" s="19"/>
      <c r="BB28" s="26"/>
      <c r="BC28" s="19"/>
      <c r="BD28" s="479"/>
      <c r="BE28" s="479"/>
      <c r="BF28" s="479"/>
      <c r="BG28" s="479"/>
      <c r="BH28" s="479"/>
      <c r="BI28" s="479"/>
      <c r="BJ28" s="479"/>
      <c r="BK28" s="479"/>
      <c r="BL28" s="479"/>
      <c r="BM28" s="479"/>
      <c r="BN28" s="479"/>
      <c r="BO28" s="479"/>
      <c r="BP28" s="479"/>
      <c r="BQ28" s="479"/>
      <c r="BR28" s="479"/>
      <c r="BS28" s="479"/>
      <c r="BT28" s="479"/>
      <c r="BU28" s="479"/>
      <c r="BV28" s="479"/>
      <c r="BW28" s="479"/>
      <c r="BX28" s="479"/>
      <c r="BY28" s="479"/>
      <c r="BZ28" s="479"/>
      <c r="CA28" s="479"/>
      <c r="CB28" s="479"/>
      <c r="CC28" s="479"/>
      <c r="CD28" s="479"/>
      <c r="CE28" s="479"/>
      <c r="CF28" s="479"/>
      <c r="CG28" s="479"/>
      <c r="CH28" s="19"/>
      <c r="CI28" s="19"/>
    </row>
    <row r="29" spans="2:87" ht="15" customHeight="1">
      <c r="B29" s="32"/>
      <c r="C29" s="28"/>
      <c r="D29" s="478"/>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28"/>
      <c r="AI29" s="25"/>
      <c r="AJ29" s="19"/>
      <c r="AK29" s="19"/>
      <c r="AL29" s="19"/>
      <c r="AM29" s="19"/>
      <c r="AN29" s="19"/>
      <c r="AO29" s="19"/>
      <c r="AP29" s="19"/>
      <c r="AQ29" s="19"/>
      <c r="AR29" s="19"/>
      <c r="AS29" s="19"/>
      <c r="AT29" s="19"/>
      <c r="AU29" s="19"/>
      <c r="AV29" s="19"/>
      <c r="AW29" s="19"/>
      <c r="AX29" s="19"/>
      <c r="AY29" s="19"/>
      <c r="AZ29" s="19"/>
      <c r="BA29" s="19"/>
      <c r="BB29" s="26"/>
      <c r="BC29" s="19"/>
      <c r="BD29" s="479"/>
      <c r="BE29" s="479"/>
      <c r="BF29" s="479"/>
      <c r="BG29" s="479"/>
      <c r="BH29" s="479"/>
      <c r="BI29" s="479"/>
      <c r="BJ29" s="479"/>
      <c r="BK29" s="479"/>
      <c r="BL29" s="479"/>
      <c r="BM29" s="479"/>
      <c r="BN29" s="479"/>
      <c r="BO29" s="479"/>
      <c r="BP29" s="479"/>
      <c r="BQ29" s="479"/>
      <c r="BR29" s="479"/>
      <c r="BS29" s="479"/>
      <c r="BT29" s="479"/>
      <c r="BU29" s="479"/>
      <c r="BV29" s="479"/>
      <c r="BW29" s="479"/>
      <c r="BX29" s="479"/>
      <c r="BY29" s="479"/>
      <c r="BZ29" s="479"/>
      <c r="CA29" s="479"/>
      <c r="CB29" s="479"/>
      <c r="CC29" s="479"/>
      <c r="CD29" s="479"/>
      <c r="CE29" s="479"/>
      <c r="CF29" s="479"/>
      <c r="CG29" s="479"/>
      <c r="CH29" s="19"/>
      <c r="CI29" s="19"/>
    </row>
    <row r="30" spans="2:87" ht="15" customHeight="1">
      <c r="B30" s="23"/>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25"/>
      <c r="AJ30" s="19"/>
      <c r="AK30" s="19"/>
      <c r="AL30" s="19"/>
      <c r="AM30" s="19"/>
      <c r="AN30" s="19"/>
      <c r="AO30" s="19"/>
      <c r="AP30" s="19"/>
      <c r="AQ30" s="19"/>
      <c r="AR30" s="19"/>
      <c r="AS30" s="19"/>
      <c r="AT30" s="19"/>
      <c r="AU30" s="19"/>
      <c r="AV30" s="19"/>
      <c r="AW30" s="19"/>
      <c r="AX30" s="19"/>
      <c r="AY30" s="19"/>
      <c r="AZ30" s="19"/>
      <c r="BA30" s="19"/>
      <c r="BB30" s="26"/>
      <c r="BI30" s="188"/>
      <c r="CI30" s="19"/>
    </row>
    <row r="31" spans="2:87" ht="15" customHeight="1">
      <c r="B31" s="23"/>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24"/>
      <c r="AI31" s="25"/>
      <c r="AJ31" s="19"/>
      <c r="AK31" s="19"/>
      <c r="AL31" s="19"/>
      <c r="AM31" s="19"/>
      <c r="AN31" s="19"/>
      <c r="AO31" s="19"/>
      <c r="AP31" s="19"/>
      <c r="AQ31" s="19"/>
      <c r="AR31" s="19"/>
      <c r="AS31" s="19"/>
      <c r="AT31" s="19"/>
      <c r="AU31" s="19"/>
      <c r="AV31" s="19"/>
      <c r="AW31" s="19"/>
      <c r="AX31" s="19"/>
      <c r="AY31" s="19"/>
      <c r="AZ31" s="19"/>
      <c r="BA31" s="19"/>
      <c r="BB31" s="26"/>
      <c r="CH31" s="19"/>
      <c r="CI31" s="19"/>
    </row>
    <row r="32" spans="2:87" ht="15" customHeight="1">
      <c r="B32" s="58"/>
      <c r="C32" s="24"/>
      <c r="D32" s="24"/>
      <c r="E32" s="24"/>
      <c r="F32" s="24"/>
      <c r="G32" s="24"/>
      <c r="H32" s="24"/>
      <c r="I32" s="24"/>
      <c r="J32" s="24"/>
      <c r="K32" s="24"/>
      <c r="L32" s="24"/>
      <c r="M32" s="24"/>
      <c r="N32" s="57"/>
      <c r="O32" s="57"/>
      <c r="P32" s="57"/>
      <c r="Q32" s="57"/>
      <c r="R32" s="57"/>
      <c r="S32" s="57"/>
      <c r="T32" s="57"/>
      <c r="U32" s="57"/>
      <c r="V32" s="57"/>
      <c r="W32" s="57"/>
      <c r="X32" s="57"/>
      <c r="Y32" s="57"/>
      <c r="Z32" s="57"/>
      <c r="AA32" s="57"/>
      <c r="AB32" s="57"/>
      <c r="AC32" s="57"/>
      <c r="AD32" s="57"/>
      <c r="AE32" s="57"/>
      <c r="AF32" s="57"/>
      <c r="AG32" s="57"/>
      <c r="AH32" s="24"/>
      <c r="AI32" s="25"/>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CH32" s="19"/>
      <c r="CI32" s="19"/>
    </row>
    <row r="33" spans="2:89" ht="15" customHeight="1">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5"/>
      <c r="AJ33" s="19"/>
      <c r="AK33" s="19"/>
      <c r="AL33" s="19"/>
      <c r="AM33" s="19"/>
      <c r="AN33" s="19"/>
      <c r="AO33" s="19"/>
      <c r="AP33" s="19"/>
      <c r="AQ33" s="19"/>
      <c r="AR33" s="19"/>
      <c r="AS33" s="19"/>
      <c r="AT33" s="19"/>
      <c r="AU33" s="19"/>
      <c r="AV33" s="19"/>
      <c r="AW33" s="19"/>
      <c r="AX33" s="19"/>
      <c r="AY33" s="19"/>
      <c r="AZ33" s="19"/>
      <c r="BA33" s="19"/>
      <c r="BB33" s="26"/>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row>
    <row r="34" spans="2:89" ht="15" customHeight="1">
      <c r="B34" s="58"/>
      <c r="C34" s="24"/>
      <c r="D34" s="24"/>
      <c r="E34" s="24"/>
      <c r="F34" s="24"/>
      <c r="G34" s="24"/>
      <c r="H34" s="24"/>
      <c r="I34" s="24"/>
      <c r="J34" s="24"/>
      <c r="K34" s="24"/>
      <c r="L34" s="24"/>
      <c r="M34" s="24"/>
      <c r="N34" s="57"/>
      <c r="O34" s="57"/>
      <c r="P34" s="57"/>
      <c r="Q34" s="57"/>
      <c r="R34" s="57"/>
      <c r="S34" s="57"/>
      <c r="T34" s="57"/>
      <c r="U34" s="57"/>
      <c r="V34" s="57"/>
      <c r="W34" s="57"/>
      <c r="X34" s="57"/>
      <c r="Y34" s="57"/>
      <c r="Z34" s="57"/>
      <c r="AA34" s="57"/>
      <c r="AB34" s="57"/>
      <c r="AC34" s="57"/>
      <c r="AD34" s="57"/>
      <c r="AE34" s="57"/>
      <c r="AF34" s="57"/>
      <c r="AG34" s="57"/>
      <c r="AH34" s="24"/>
      <c r="AI34" s="25"/>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CH34" s="19"/>
      <c r="CI34" s="19"/>
    </row>
    <row r="35" spans="2:89" ht="15" customHeight="1">
      <c r="B35" s="23"/>
      <c r="C35" s="24"/>
      <c r="D35" s="24"/>
      <c r="E35" s="24"/>
      <c r="F35" s="24"/>
      <c r="G35" s="24"/>
      <c r="H35" s="24"/>
      <c r="I35" s="24"/>
      <c r="J35" s="24"/>
      <c r="K35" s="24"/>
      <c r="L35" s="24"/>
      <c r="M35" s="24"/>
      <c r="N35" s="57"/>
      <c r="O35" s="57"/>
      <c r="P35" s="57"/>
      <c r="Q35" s="57"/>
      <c r="R35" s="57"/>
      <c r="S35" s="57"/>
      <c r="T35" s="57"/>
      <c r="U35" s="57"/>
      <c r="V35" s="57"/>
      <c r="W35" s="57"/>
      <c r="X35" s="57"/>
      <c r="Y35" s="57"/>
      <c r="Z35" s="57"/>
      <c r="AA35" s="57"/>
      <c r="AB35" s="57"/>
      <c r="AC35" s="57"/>
      <c r="AD35" s="57"/>
      <c r="AE35" s="57"/>
      <c r="AF35" s="57"/>
      <c r="AG35" s="57"/>
      <c r="AH35" s="24"/>
      <c r="AI35" s="25"/>
      <c r="AJ35" s="19"/>
      <c r="AK35" s="19"/>
      <c r="AL35" s="19"/>
      <c r="AM35" s="19"/>
      <c r="AN35" s="19"/>
      <c r="AO35" s="19"/>
      <c r="AP35" s="19"/>
      <c r="AQ35" s="19"/>
      <c r="AR35" s="19"/>
      <c r="AS35" s="19"/>
      <c r="AT35" s="19"/>
      <c r="AU35" s="19"/>
      <c r="AV35" s="19"/>
      <c r="AW35" s="19"/>
      <c r="AX35" s="19"/>
      <c r="AY35" s="19"/>
      <c r="AZ35" s="19"/>
      <c r="BA35" s="19"/>
      <c r="BB35" s="26"/>
      <c r="BC35" s="19"/>
      <c r="BD35" s="19"/>
      <c r="BE35" s="19"/>
      <c r="BF35" s="19"/>
      <c r="BG35" s="19"/>
      <c r="BH35" s="19"/>
      <c r="BI35" s="19"/>
      <c r="BJ35" s="19"/>
      <c r="BK35" s="19"/>
      <c r="BL35" s="19"/>
      <c r="BM35" s="19"/>
      <c r="CH35" s="19"/>
      <c r="CI35" s="19"/>
    </row>
    <row r="36" spans="2:89" ht="15" customHeight="1">
      <c r="B36" s="23"/>
      <c r="C36" s="24"/>
      <c r="D36" s="24"/>
      <c r="E36" s="24"/>
      <c r="F36" s="24"/>
      <c r="G36" s="24"/>
      <c r="H36" s="24"/>
      <c r="I36" s="24"/>
      <c r="J36" s="24"/>
      <c r="K36" s="24"/>
      <c r="L36" s="24"/>
      <c r="M36" s="24"/>
      <c r="N36" s="59" t="s">
        <v>90</v>
      </c>
      <c r="O36" s="24"/>
      <c r="P36" s="24"/>
      <c r="Q36" s="24"/>
      <c r="R36" s="452" t="str">
        <f>基本データ入力シート!G30</f>
        <v>舗装工事</v>
      </c>
      <c r="S36" s="452"/>
      <c r="T36" s="452"/>
      <c r="U36" s="452"/>
      <c r="V36" s="452"/>
      <c r="W36" s="452"/>
      <c r="X36" s="452"/>
      <c r="Y36" s="452"/>
      <c r="Z36" s="452"/>
      <c r="AA36" s="452"/>
      <c r="AB36" s="452"/>
      <c r="AC36" s="452"/>
      <c r="AD36" s="477">
        <f>基本データ入力シート!G31</f>
        <v>0</v>
      </c>
      <c r="AE36" s="477"/>
      <c r="AF36" s="60" t="s">
        <v>91</v>
      </c>
      <c r="AG36" s="28"/>
      <c r="AH36" s="28"/>
      <c r="AI36" s="25"/>
      <c r="AJ36" s="19"/>
      <c r="AK36" s="19"/>
      <c r="AL36" s="19"/>
      <c r="AM36" s="19"/>
      <c r="AN36" s="19"/>
      <c r="AO36" s="19"/>
      <c r="AP36" s="19"/>
      <c r="AQ36" s="19"/>
      <c r="AR36" s="19"/>
      <c r="AS36" s="19"/>
      <c r="AT36" s="19"/>
      <c r="AU36" s="19"/>
      <c r="AV36" s="19"/>
      <c r="AW36" s="19"/>
      <c r="AX36" s="19"/>
      <c r="AY36" s="19"/>
      <c r="AZ36" s="19"/>
      <c r="BA36" s="19"/>
      <c r="BB36" s="26"/>
      <c r="BC36" s="19"/>
      <c r="BD36" s="19"/>
      <c r="BE36" s="19"/>
      <c r="BF36" s="19"/>
      <c r="BG36" s="19"/>
      <c r="BH36" s="19"/>
      <c r="BI36" s="19"/>
      <c r="BJ36" s="19"/>
      <c r="BK36" s="19"/>
      <c r="BL36" s="19"/>
      <c r="BM36" s="19"/>
      <c r="BN36" s="61" t="s">
        <v>92</v>
      </c>
      <c r="BO36" s="19"/>
      <c r="BP36" s="19"/>
      <c r="BQ36" s="19"/>
      <c r="BR36" s="445" t="str">
        <f>R36</f>
        <v>舗装工事</v>
      </c>
      <c r="BS36" s="445"/>
      <c r="BT36" s="445"/>
      <c r="BU36" s="445"/>
      <c r="BV36" s="445"/>
      <c r="BW36" s="445"/>
      <c r="BX36" s="445"/>
      <c r="BY36" s="445"/>
      <c r="BZ36" s="445"/>
      <c r="CA36" s="445"/>
      <c r="CB36" s="445"/>
      <c r="CC36" s="445"/>
      <c r="CD36" s="470">
        <f>IF(AD36="","",AD36)</f>
        <v>0</v>
      </c>
      <c r="CE36" s="470"/>
      <c r="CF36" s="61" t="s">
        <v>93</v>
      </c>
      <c r="CG36" s="19"/>
      <c r="CH36" s="19"/>
      <c r="CI36" s="19"/>
    </row>
    <row r="37" spans="2:89" ht="15" customHeight="1">
      <c r="B37" s="58"/>
      <c r="C37" s="24"/>
      <c r="D37" s="24"/>
      <c r="E37" s="24"/>
      <c r="F37" s="24"/>
      <c r="G37" s="24"/>
      <c r="H37" s="24"/>
      <c r="I37" s="24"/>
      <c r="J37" s="24"/>
      <c r="K37" s="24"/>
      <c r="L37" s="24"/>
      <c r="M37" s="24"/>
      <c r="N37" s="24"/>
      <c r="O37" s="24"/>
      <c r="P37" s="24"/>
      <c r="Q37" s="24"/>
      <c r="R37" s="28"/>
      <c r="S37" s="28"/>
      <c r="T37" s="28"/>
      <c r="U37" s="28"/>
      <c r="V37" s="28"/>
      <c r="W37" s="28"/>
      <c r="X37" s="28"/>
      <c r="Y37" s="28"/>
      <c r="Z37" s="28"/>
      <c r="AA37" s="28"/>
      <c r="AB37" s="28"/>
      <c r="AC37" s="28"/>
      <c r="AD37" s="28"/>
      <c r="AE37" s="28"/>
      <c r="AF37" s="28"/>
      <c r="AG37" s="28"/>
      <c r="AH37" s="28"/>
      <c r="AI37" s="25"/>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row>
    <row r="38" spans="2:89" ht="15" customHeight="1">
      <c r="B38" s="23"/>
      <c r="C38" s="24"/>
      <c r="D38" s="24"/>
      <c r="E38" s="24"/>
      <c r="F38" s="24"/>
      <c r="G38" s="24"/>
      <c r="H38" s="24"/>
      <c r="I38" s="24"/>
      <c r="J38" s="24"/>
      <c r="K38" s="24"/>
      <c r="L38" s="24"/>
      <c r="M38" s="24"/>
      <c r="N38" s="471" t="s">
        <v>94</v>
      </c>
      <c r="O38" s="471"/>
      <c r="P38" s="471"/>
      <c r="Q38" s="24"/>
      <c r="R38" s="489" t="str">
        <f>基本データ入力シート!E32</f>
        <v>△△市□□区▲▲町○－○○－○○</v>
      </c>
      <c r="S38" s="489"/>
      <c r="T38" s="489"/>
      <c r="U38" s="489"/>
      <c r="V38" s="489"/>
      <c r="W38" s="489"/>
      <c r="X38" s="489"/>
      <c r="Y38" s="489"/>
      <c r="Z38" s="489"/>
      <c r="AA38" s="489"/>
      <c r="AB38" s="489"/>
      <c r="AC38" s="489"/>
      <c r="AD38" s="489"/>
      <c r="AE38" s="489"/>
      <c r="AF38" s="489"/>
      <c r="AG38" s="489"/>
      <c r="AH38" s="28"/>
      <c r="AI38" s="25"/>
      <c r="AJ38" s="451"/>
      <c r="AK38" s="454"/>
      <c r="AL38" s="454"/>
      <c r="AM38" s="454"/>
      <c r="AN38" s="454"/>
      <c r="AO38" s="454"/>
      <c r="AP38" s="454"/>
      <c r="AQ38" s="454"/>
      <c r="AR38" s="454"/>
      <c r="AS38" s="454"/>
      <c r="AT38" s="454"/>
      <c r="AU38" s="454"/>
      <c r="AV38" s="454"/>
      <c r="AW38" s="454"/>
      <c r="AX38" s="454"/>
      <c r="AY38" s="19"/>
      <c r="AZ38" s="19"/>
      <c r="BA38" s="19"/>
      <c r="BB38" s="26"/>
      <c r="BC38" s="19"/>
      <c r="BD38" s="19"/>
      <c r="BE38" s="19"/>
      <c r="BF38" s="19"/>
      <c r="BG38" s="19"/>
      <c r="BH38" s="19"/>
      <c r="BI38" s="19"/>
      <c r="BJ38" s="19"/>
      <c r="BK38" s="19"/>
      <c r="BL38" s="19"/>
      <c r="BM38" s="19"/>
      <c r="BN38" s="471" t="s">
        <v>95</v>
      </c>
      <c r="BO38" s="471"/>
      <c r="BP38" s="471"/>
      <c r="BQ38" s="24"/>
      <c r="BR38" s="473" t="str">
        <f>R38</f>
        <v>△△市□□区▲▲町○－○○－○○</v>
      </c>
      <c r="BS38" s="473"/>
      <c r="BT38" s="473"/>
      <c r="BU38" s="473"/>
      <c r="BV38" s="473"/>
      <c r="BW38" s="473"/>
      <c r="BX38" s="473"/>
      <c r="BY38" s="473"/>
      <c r="BZ38" s="473"/>
      <c r="CA38" s="473"/>
      <c r="CB38" s="473"/>
      <c r="CC38" s="473"/>
      <c r="CD38" s="473"/>
      <c r="CE38" s="473"/>
      <c r="CF38" s="473"/>
      <c r="CG38" s="473"/>
      <c r="CH38" s="19"/>
      <c r="CI38" s="19"/>
    </row>
    <row r="39" spans="2:89" ht="15" customHeight="1">
      <c r="B39" s="23" t="s">
        <v>96</v>
      </c>
      <c r="C39" s="24"/>
      <c r="D39" s="24"/>
      <c r="E39" s="24"/>
      <c r="F39" s="24"/>
      <c r="G39" s="24"/>
      <c r="H39" s="24"/>
      <c r="I39" s="24"/>
      <c r="J39" s="24"/>
      <c r="K39" s="24"/>
      <c r="L39" s="24"/>
      <c r="M39" s="24"/>
      <c r="N39" s="471"/>
      <c r="O39" s="471"/>
      <c r="P39" s="471"/>
      <c r="Q39" s="24"/>
      <c r="R39" s="489"/>
      <c r="S39" s="489"/>
      <c r="T39" s="489"/>
      <c r="U39" s="489"/>
      <c r="V39" s="489"/>
      <c r="W39" s="489"/>
      <c r="X39" s="489"/>
      <c r="Y39" s="489"/>
      <c r="Z39" s="489"/>
      <c r="AA39" s="489"/>
      <c r="AB39" s="489"/>
      <c r="AC39" s="489"/>
      <c r="AD39" s="489"/>
      <c r="AE39" s="489"/>
      <c r="AF39" s="489"/>
      <c r="AG39" s="489"/>
      <c r="AH39" s="28"/>
      <c r="AI39" s="25"/>
      <c r="AJ39" s="451"/>
      <c r="AK39" s="454"/>
      <c r="AL39" s="454"/>
      <c r="AM39" s="454"/>
      <c r="AN39" s="454"/>
      <c r="AO39" s="454"/>
      <c r="AP39" s="454"/>
      <c r="AQ39" s="454"/>
      <c r="AR39" s="454"/>
      <c r="AS39" s="454"/>
      <c r="AT39" s="454"/>
      <c r="AU39" s="454"/>
      <c r="AV39" s="454"/>
      <c r="AW39" s="454"/>
      <c r="AX39" s="454"/>
      <c r="AY39" s="19"/>
      <c r="AZ39" s="19"/>
      <c r="BA39" s="19"/>
      <c r="BB39" s="26" t="s">
        <v>96</v>
      </c>
      <c r="BC39" s="19"/>
      <c r="BD39" s="19"/>
      <c r="BE39" s="19"/>
      <c r="BF39" s="19"/>
      <c r="BG39" s="19"/>
      <c r="BH39" s="19"/>
      <c r="BI39" s="19"/>
      <c r="BJ39" s="19"/>
      <c r="BK39" s="19"/>
      <c r="BL39" s="19"/>
      <c r="BM39" s="19"/>
      <c r="BN39" s="471"/>
      <c r="BO39" s="471"/>
      <c r="BP39" s="471"/>
      <c r="BQ39" s="24"/>
      <c r="BR39" s="473"/>
      <c r="BS39" s="473"/>
      <c r="BT39" s="473"/>
      <c r="BU39" s="473"/>
      <c r="BV39" s="473"/>
      <c r="BW39" s="473"/>
      <c r="BX39" s="473"/>
      <c r="BY39" s="473"/>
      <c r="BZ39" s="473"/>
      <c r="CA39" s="473"/>
      <c r="CB39" s="473"/>
      <c r="CC39" s="473"/>
      <c r="CD39" s="473"/>
      <c r="CE39" s="473"/>
      <c r="CF39" s="473"/>
      <c r="CG39" s="473"/>
      <c r="CH39" s="19"/>
      <c r="CI39" s="19"/>
    </row>
    <row r="40" spans="2:89" ht="15" customHeight="1">
      <c r="B40" s="58"/>
      <c r="C40" s="24"/>
      <c r="D40" s="24"/>
      <c r="E40" s="24"/>
      <c r="F40" s="24"/>
      <c r="G40" s="24"/>
      <c r="H40" s="24"/>
      <c r="I40" s="24"/>
      <c r="J40" s="24"/>
      <c r="K40" s="24"/>
      <c r="L40" s="24"/>
      <c r="M40" s="24"/>
      <c r="N40" s="472"/>
      <c r="O40" s="472"/>
      <c r="P40" s="472"/>
      <c r="Q40" s="63"/>
      <c r="R40" s="490"/>
      <c r="S40" s="490"/>
      <c r="T40" s="490"/>
      <c r="U40" s="490"/>
      <c r="V40" s="490"/>
      <c r="W40" s="490"/>
      <c r="X40" s="490"/>
      <c r="Y40" s="490"/>
      <c r="Z40" s="490"/>
      <c r="AA40" s="490"/>
      <c r="AB40" s="490"/>
      <c r="AC40" s="490"/>
      <c r="AD40" s="490"/>
      <c r="AE40" s="490"/>
      <c r="AF40" s="490"/>
      <c r="AG40" s="490"/>
      <c r="AH40" s="28"/>
      <c r="AI40" s="25"/>
      <c r="AJ40" s="451"/>
      <c r="AK40" s="454"/>
      <c r="AL40" s="454"/>
      <c r="AM40" s="454"/>
      <c r="AN40" s="454"/>
      <c r="AO40" s="454"/>
      <c r="AP40" s="454"/>
      <c r="AQ40" s="454"/>
      <c r="AR40" s="454"/>
      <c r="AS40" s="454"/>
      <c r="AT40" s="454"/>
      <c r="AU40" s="454"/>
      <c r="AV40" s="454"/>
      <c r="AW40" s="454"/>
      <c r="AX40" s="454"/>
      <c r="AY40" s="19"/>
      <c r="AZ40" s="19"/>
      <c r="BA40" s="19"/>
      <c r="BB40" s="19"/>
      <c r="BC40" s="19"/>
      <c r="BD40" s="19"/>
      <c r="BE40" s="19"/>
      <c r="BF40" s="19"/>
      <c r="BG40" s="19"/>
      <c r="BH40" s="19"/>
      <c r="BI40" s="19"/>
      <c r="BJ40" s="19"/>
      <c r="BK40" s="19"/>
      <c r="BL40" s="19"/>
      <c r="BM40" s="19"/>
      <c r="BN40" s="472"/>
      <c r="BO40" s="472"/>
      <c r="BP40" s="472"/>
      <c r="BQ40" s="63"/>
      <c r="BR40" s="474"/>
      <c r="BS40" s="474"/>
      <c r="BT40" s="474"/>
      <c r="BU40" s="474"/>
      <c r="BV40" s="474"/>
      <c r="BW40" s="474"/>
      <c r="BX40" s="474"/>
      <c r="BY40" s="474"/>
      <c r="BZ40" s="474"/>
      <c r="CA40" s="474"/>
      <c r="CB40" s="474"/>
      <c r="CC40" s="474"/>
      <c r="CD40" s="474"/>
      <c r="CE40" s="474"/>
      <c r="CF40" s="474"/>
      <c r="CG40" s="474"/>
      <c r="CH40" s="19"/>
      <c r="CI40" s="19"/>
    </row>
    <row r="41" spans="2:89" ht="15" customHeight="1">
      <c r="B41" s="58"/>
      <c r="C41" s="24"/>
      <c r="D41" s="24"/>
      <c r="E41" s="24"/>
      <c r="F41" s="24"/>
      <c r="G41" s="24"/>
      <c r="H41" s="24"/>
      <c r="I41" s="24"/>
      <c r="J41" s="24"/>
      <c r="K41" s="24"/>
      <c r="L41" s="24"/>
      <c r="M41" s="24"/>
      <c r="N41" s="57"/>
      <c r="O41" s="57"/>
      <c r="P41" s="57"/>
      <c r="Q41" s="57"/>
      <c r="R41" s="45"/>
      <c r="S41" s="45"/>
      <c r="T41" s="45"/>
      <c r="U41" s="45"/>
      <c r="V41" s="45"/>
      <c r="W41" s="45"/>
      <c r="X41" s="45"/>
      <c r="Y41" s="45"/>
      <c r="Z41" s="45"/>
      <c r="AA41" s="45"/>
      <c r="AB41" s="45"/>
      <c r="AC41" s="45"/>
      <c r="AD41" s="45"/>
      <c r="AE41" s="45"/>
      <c r="AF41" s="45"/>
      <c r="AG41" s="45"/>
      <c r="AH41" s="28"/>
      <c r="AI41" s="25"/>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CH41" s="19"/>
      <c r="CI41" s="19"/>
      <c r="CJ41" s="22"/>
      <c r="CK41" s="22"/>
    </row>
    <row r="42" spans="2:89" ht="15" customHeight="1">
      <c r="B42" s="23"/>
      <c r="C42" s="24"/>
      <c r="D42" s="24"/>
      <c r="E42" s="24"/>
      <c r="F42" s="24"/>
      <c r="G42" s="24"/>
      <c r="H42" s="24"/>
      <c r="I42" s="24"/>
      <c r="J42" s="24"/>
      <c r="K42" s="24"/>
      <c r="L42" s="24"/>
      <c r="M42" s="24"/>
      <c r="N42" s="57"/>
      <c r="O42" s="57"/>
      <c r="P42" s="57"/>
      <c r="Q42" s="57"/>
      <c r="R42" s="64" t="s">
        <v>97</v>
      </c>
      <c r="S42" s="65"/>
      <c r="T42" s="65"/>
      <c r="U42" s="65"/>
      <c r="V42" s="65"/>
      <c r="W42" s="65"/>
      <c r="X42" s="484" t="str">
        <f>基本データ入力シート!E33</f>
        <v>○○－○○○○</v>
      </c>
      <c r="Y42" s="484"/>
      <c r="Z42" s="484"/>
      <c r="AA42" s="484"/>
      <c r="AB42" s="484"/>
      <c r="AC42" s="484"/>
      <c r="AD42" s="484"/>
      <c r="AE42" s="484"/>
      <c r="AF42" s="484"/>
      <c r="AG42" s="484"/>
      <c r="AH42" s="28"/>
      <c r="AI42" s="25"/>
      <c r="AJ42" s="38"/>
      <c r="AK42" s="454"/>
      <c r="AL42" s="454"/>
      <c r="AM42" s="454"/>
      <c r="AN42" s="454"/>
      <c r="AO42" s="454"/>
      <c r="AP42" s="454"/>
      <c r="AQ42" s="454"/>
      <c r="AR42" s="454"/>
      <c r="AS42" s="454"/>
      <c r="AT42" s="454"/>
      <c r="AU42" s="454"/>
      <c r="AV42" s="454"/>
      <c r="AW42" s="454"/>
      <c r="AX42" s="454"/>
      <c r="AY42" s="19"/>
      <c r="AZ42" s="19"/>
      <c r="BA42" s="19"/>
      <c r="BB42" s="26"/>
      <c r="BC42" s="19"/>
      <c r="BD42" s="19"/>
      <c r="BE42" s="19"/>
      <c r="BF42" s="19"/>
      <c r="BG42" s="19"/>
      <c r="BH42" s="19"/>
      <c r="BI42" s="19"/>
      <c r="BJ42" s="19"/>
      <c r="BK42" s="19"/>
      <c r="BL42" s="19"/>
      <c r="BM42" s="19"/>
      <c r="BR42" s="62" t="s">
        <v>98</v>
      </c>
      <c r="BS42" s="63"/>
      <c r="BT42" s="63"/>
      <c r="BU42" s="63"/>
      <c r="BV42" s="63"/>
      <c r="BW42" s="63"/>
      <c r="BX42" s="485" t="str">
        <f>X42</f>
        <v>○○－○○○○</v>
      </c>
      <c r="BY42" s="485"/>
      <c r="BZ42" s="485"/>
      <c r="CA42" s="485"/>
      <c r="CB42" s="485"/>
      <c r="CC42" s="485"/>
      <c r="CD42" s="485"/>
      <c r="CE42" s="485"/>
      <c r="CF42" s="485"/>
      <c r="CG42" s="485"/>
      <c r="CH42" s="19"/>
      <c r="CI42" s="19"/>
      <c r="CJ42" s="22"/>
      <c r="CK42" s="22"/>
    </row>
    <row r="43" spans="2:89" ht="15" customHeight="1">
      <c r="B43" s="23"/>
      <c r="C43" s="24"/>
      <c r="D43" s="24"/>
      <c r="E43" s="24"/>
      <c r="F43" s="24"/>
      <c r="G43" s="24"/>
      <c r="H43" s="24"/>
      <c r="I43" s="24"/>
      <c r="J43" s="24"/>
      <c r="K43" s="24"/>
      <c r="L43" s="24"/>
      <c r="M43" s="24"/>
      <c r="N43" s="57"/>
      <c r="O43" s="57"/>
      <c r="P43" s="57"/>
      <c r="Q43" s="57"/>
      <c r="R43" s="45"/>
      <c r="S43" s="45"/>
      <c r="T43" s="45"/>
      <c r="U43" s="45"/>
      <c r="V43" s="45"/>
      <c r="W43" s="45"/>
      <c r="X43" s="45"/>
      <c r="Y43" s="45"/>
      <c r="Z43" s="45"/>
      <c r="AA43" s="45"/>
      <c r="AB43" s="45"/>
      <c r="AC43" s="45"/>
      <c r="AD43" s="45"/>
      <c r="AE43" s="45"/>
      <c r="AF43" s="45"/>
      <c r="AG43" s="45"/>
      <c r="AH43" s="28"/>
      <c r="AI43" s="25"/>
      <c r="AJ43" s="19"/>
      <c r="AK43" s="19"/>
      <c r="AL43" s="19"/>
      <c r="AM43" s="19"/>
      <c r="AN43" s="19"/>
      <c r="AO43" s="19"/>
      <c r="AP43" s="19"/>
      <c r="AQ43" s="19"/>
      <c r="AR43" s="19"/>
      <c r="AS43" s="19"/>
      <c r="AT43" s="19"/>
      <c r="AU43" s="19"/>
      <c r="AV43" s="19"/>
      <c r="AW43" s="19"/>
      <c r="AX43" s="19"/>
      <c r="AY43" s="19"/>
      <c r="AZ43" s="19"/>
      <c r="BA43" s="19"/>
      <c r="BB43" s="26"/>
      <c r="BC43" s="19"/>
      <c r="BD43" s="19"/>
      <c r="BE43" s="19"/>
      <c r="BF43" s="19"/>
      <c r="BG43" s="19"/>
      <c r="BH43" s="19"/>
      <c r="BI43" s="19"/>
      <c r="BJ43" s="19"/>
      <c r="BK43" s="19"/>
      <c r="BL43" s="19"/>
      <c r="BM43" s="19"/>
      <c r="CH43" s="19"/>
      <c r="CI43" s="19"/>
      <c r="CJ43" s="22"/>
      <c r="CK43" s="22"/>
    </row>
    <row r="44" spans="2:89" ht="15" customHeight="1">
      <c r="B44" s="23"/>
      <c r="C44" s="24"/>
      <c r="D44" s="24"/>
      <c r="E44" s="24"/>
      <c r="F44" s="24"/>
      <c r="G44" s="24"/>
      <c r="H44" s="24"/>
      <c r="I44" s="24"/>
      <c r="J44" s="24"/>
      <c r="K44" s="24"/>
      <c r="L44" s="24"/>
      <c r="M44" s="24"/>
      <c r="N44" s="66" t="s">
        <v>99</v>
      </c>
      <c r="O44" s="67"/>
      <c r="P44" s="67"/>
      <c r="Q44" s="67"/>
      <c r="R44" s="68" t="s">
        <v>61</v>
      </c>
      <c r="S44" s="69"/>
      <c r="T44" s="69"/>
      <c r="U44" s="69"/>
      <c r="V44" s="486" t="str">
        <f>基本データ入力シート!F34</f>
        <v>○○○○○○</v>
      </c>
      <c r="W44" s="486"/>
      <c r="X44" s="486"/>
      <c r="Y44" s="486"/>
      <c r="Z44" s="486"/>
      <c r="AA44" s="486"/>
      <c r="AB44" s="486"/>
      <c r="AC44" s="486"/>
      <c r="AD44" s="486"/>
      <c r="AE44" s="486"/>
      <c r="AF44" s="486"/>
      <c r="AG44" s="486"/>
      <c r="AH44" s="486"/>
      <c r="AI44" s="25"/>
      <c r="AJ44" s="70"/>
      <c r="AK44" s="487"/>
      <c r="AL44" s="487"/>
      <c r="AM44" s="487"/>
      <c r="AN44" s="487"/>
      <c r="AO44" s="487"/>
      <c r="AP44" s="487"/>
      <c r="AQ44" s="487"/>
      <c r="AR44" s="487"/>
      <c r="AS44" s="487"/>
      <c r="AT44" s="487"/>
      <c r="AU44" s="487"/>
      <c r="AV44" s="487"/>
      <c r="AW44" s="487"/>
      <c r="AX44" s="487"/>
      <c r="AY44" s="19"/>
      <c r="AZ44" s="19"/>
      <c r="BA44" s="19"/>
      <c r="BB44" s="26"/>
      <c r="BC44" s="19"/>
      <c r="BD44" s="19"/>
      <c r="BE44" s="19"/>
      <c r="BF44" s="19"/>
      <c r="BG44" s="19"/>
      <c r="BH44" s="19"/>
      <c r="BI44" s="19"/>
      <c r="BJ44" s="19"/>
      <c r="BK44" s="19"/>
      <c r="BL44" s="19"/>
      <c r="BM44" s="19"/>
      <c r="BN44" s="71" t="s">
        <v>100</v>
      </c>
      <c r="BO44" s="72"/>
      <c r="BP44" s="72"/>
      <c r="BQ44" s="72"/>
      <c r="BR44" s="71" t="s">
        <v>61</v>
      </c>
      <c r="BS44" s="72"/>
      <c r="BT44" s="72"/>
      <c r="BU44" s="72"/>
      <c r="BV44" s="488" t="str">
        <f>IF(V44="","",V44)</f>
        <v>○○○○○○</v>
      </c>
      <c r="BW44" s="488"/>
      <c r="BX44" s="488"/>
      <c r="BY44" s="488"/>
      <c r="BZ44" s="488"/>
      <c r="CA44" s="488"/>
      <c r="CB44" s="488"/>
      <c r="CC44" s="488"/>
      <c r="CD44" s="488"/>
      <c r="CE44" s="488"/>
      <c r="CF44" s="488"/>
      <c r="CG44" s="488"/>
      <c r="CH44" s="488"/>
      <c r="CI44" s="19"/>
      <c r="CJ44" s="22"/>
      <c r="CK44" s="22"/>
    </row>
    <row r="45" spans="2:89" ht="15" customHeight="1">
      <c r="B45" s="58"/>
      <c r="C45" s="24"/>
      <c r="D45" s="24"/>
      <c r="E45" s="24"/>
      <c r="F45" s="24"/>
      <c r="G45" s="24"/>
      <c r="H45" s="24"/>
      <c r="I45" s="24"/>
      <c r="J45" s="24"/>
      <c r="K45" s="24"/>
      <c r="L45" s="24"/>
      <c r="M45" s="24"/>
      <c r="N45" s="73"/>
      <c r="O45" s="67"/>
      <c r="P45" s="67"/>
      <c r="Q45" s="67"/>
      <c r="R45" s="68" t="s">
        <v>63</v>
      </c>
      <c r="S45" s="69"/>
      <c r="T45" s="69"/>
      <c r="U45" s="69"/>
      <c r="V45" s="486" t="str">
        <f>基本データ入力シート!F35</f>
        <v>○○○○○○○○</v>
      </c>
      <c r="W45" s="486"/>
      <c r="X45" s="486"/>
      <c r="Y45" s="486"/>
      <c r="Z45" s="486"/>
      <c r="AA45" s="486"/>
      <c r="AB45" s="486"/>
      <c r="AC45" s="486"/>
      <c r="AD45" s="486"/>
      <c r="AE45" s="486"/>
      <c r="AF45" s="486"/>
      <c r="AG45" s="486"/>
      <c r="AH45" s="486"/>
      <c r="AI45" s="25"/>
      <c r="AJ45" s="70"/>
      <c r="AK45" s="487"/>
      <c r="AL45" s="487"/>
      <c r="AM45" s="487"/>
      <c r="AN45" s="487"/>
      <c r="AO45" s="487"/>
      <c r="AP45" s="487"/>
      <c r="AQ45" s="487"/>
      <c r="AR45" s="487"/>
      <c r="AS45" s="487"/>
      <c r="AT45" s="487"/>
      <c r="AU45" s="487"/>
      <c r="AV45" s="487"/>
      <c r="AW45" s="487"/>
      <c r="AX45" s="487"/>
      <c r="AY45" s="19"/>
      <c r="AZ45" s="19"/>
      <c r="BA45" s="19"/>
      <c r="BB45" s="19"/>
      <c r="BC45" s="19"/>
      <c r="BD45" s="19"/>
      <c r="BE45" s="19"/>
      <c r="BF45" s="19"/>
      <c r="BG45" s="19"/>
      <c r="BH45" s="19"/>
      <c r="BI45" s="19"/>
      <c r="BJ45" s="19"/>
      <c r="BK45" s="19"/>
      <c r="BL45" s="19"/>
      <c r="BM45" s="19"/>
      <c r="BN45" s="74"/>
      <c r="BO45" s="72"/>
      <c r="BP45" s="72"/>
      <c r="BQ45" s="72"/>
      <c r="BR45" s="71" t="s">
        <v>63</v>
      </c>
      <c r="BS45" s="72"/>
      <c r="BT45" s="72"/>
      <c r="BU45" s="72"/>
      <c r="BV45" s="488" t="str">
        <f>IF(V45="","",V45)</f>
        <v>○○○○○○○○</v>
      </c>
      <c r="BW45" s="488"/>
      <c r="BX45" s="488"/>
      <c r="BY45" s="488"/>
      <c r="BZ45" s="488"/>
      <c r="CA45" s="488"/>
      <c r="CB45" s="488"/>
      <c r="CC45" s="488"/>
      <c r="CD45" s="488"/>
      <c r="CE45" s="488"/>
      <c r="CF45" s="488"/>
      <c r="CG45" s="488"/>
      <c r="CH45" s="488"/>
      <c r="CI45" s="19"/>
      <c r="CJ45" s="22"/>
      <c r="CK45" s="22"/>
    </row>
    <row r="46" spans="2:89" ht="15" customHeight="1">
      <c r="B46" s="23"/>
      <c r="C46" s="24"/>
      <c r="D46" s="24"/>
      <c r="E46" s="24"/>
      <c r="F46" s="24"/>
      <c r="G46" s="24"/>
      <c r="H46" s="24"/>
      <c r="I46" s="24"/>
      <c r="J46" s="24"/>
      <c r="K46" s="24"/>
      <c r="L46" s="24"/>
      <c r="M46" s="24"/>
      <c r="N46" s="67"/>
      <c r="O46" s="67"/>
      <c r="P46" s="67"/>
      <c r="Q46" s="67"/>
      <c r="R46" s="68" t="s">
        <v>101</v>
      </c>
      <c r="S46" s="69"/>
      <c r="T46" s="69"/>
      <c r="U46" s="69"/>
      <c r="V46" s="486" t="str">
        <f>基本データ入力シート!F36</f>
        <v>○○　○○</v>
      </c>
      <c r="W46" s="486"/>
      <c r="X46" s="486"/>
      <c r="Y46" s="486"/>
      <c r="Z46" s="486"/>
      <c r="AA46" s="486"/>
      <c r="AB46" s="486"/>
      <c r="AC46" s="486"/>
      <c r="AD46" s="486"/>
      <c r="AE46" s="486"/>
      <c r="AF46" s="486"/>
      <c r="AG46" s="486"/>
      <c r="AH46" s="486"/>
      <c r="AI46" s="25"/>
      <c r="AJ46" s="70"/>
      <c r="AK46" s="487"/>
      <c r="AL46" s="487"/>
      <c r="AM46" s="487"/>
      <c r="AN46" s="487"/>
      <c r="AO46" s="487"/>
      <c r="AP46" s="487"/>
      <c r="AQ46" s="487"/>
      <c r="AR46" s="487"/>
      <c r="AS46" s="487"/>
      <c r="AT46" s="487"/>
      <c r="AU46" s="487"/>
      <c r="AV46" s="487"/>
      <c r="AW46" s="487"/>
      <c r="AX46" s="487"/>
      <c r="AY46" s="19"/>
      <c r="AZ46" s="19"/>
      <c r="BA46" s="19"/>
      <c r="BB46" s="26"/>
      <c r="BC46" s="19"/>
      <c r="BD46" s="19"/>
      <c r="BE46" s="19"/>
      <c r="BF46" s="19"/>
      <c r="BG46" s="19"/>
      <c r="BH46" s="19"/>
      <c r="BI46" s="19"/>
      <c r="BJ46" s="19"/>
      <c r="BK46" s="19"/>
      <c r="BL46" s="19"/>
      <c r="BM46" s="19"/>
      <c r="BN46" s="72"/>
      <c r="BO46" s="72"/>
      <c r="BP46" s="72"/>
      <c r="BQ46" s="72"/>
      <c r="BR46" s="71" t="s">
        <v>101</v>
      </c>
      <c r="BS46" s="72"/>
      <c r="BT46" s="72"/>
      <c r="BU46" s="72"/>
      <c r="BV46" s="488" t="str">
        <f>IF(V46="","",V46)</f>
        <v>○○　○○</v>
      </c>
      <c r="BW46" s="488"/>
      <c r="BX46" s="488"/>
      <c r="BY46" s="488"/>
      <c r="BZ46" s="488"/>
      <c r="CA46" s="488"/>
      <c r="CB46" s="488"/>
      <c r="CC46" s="488"/>
      <c r="CD46" s="488"/>
      <c r="CE46" s="488"/>
      <c r="CF46" s="488"/>
      <c r="CG46" s="488"/>
      <c r="CH46" s="488"/>
      <c r="CI46" s="19"/>
      <c r="CJ46" s="22"/>
      <c r="CK46" s="22"/>
    </row>
    <row r="47" spans="2:89" ht="15" customHeight="1">
      <c r="B47" s="23"/>
      <c r="C47" s="24"/>
      <c r="D47" s="24"/>
      <c r="E47" s="24"/>
      <c r="F47" s="24"/>
      <c r="G47" s="24"/>
      <c r="H47" s="24"/>
      <c r="I47" s="24"/>
      <c r="J47" s="24"/>
      <c r="K47" s="24"/>
      <c r="L47" s="24"/>
      <c r="M47" s="24"/>
      <c r="N47" s="67"/>
      <c r="O47" s="67"/>
      <c r="P47" s="67"/>
      <c r="Q47" s="67"/>
      <c r="R47" s="68" t="s">
        <v>102</v>
      </c>
      <c r="S47" s="69"/>
      <c r="T47" s="69"/>
      <c r="U47" s="69"/>
      <c r="V47" s="486" t="str">
        <f>基本データ入力シート!F37</f>
        <v>○○○－○○○－○○○○</v>
      </c>
      <c r="W47" s="486"/>
      <c r="X47" s="486"/>
      <c r="Y47" s="486"/>
      <c r="Z47" s="486"/>
      <c r="AA47" s="486"/>
      <c r="AB47" s="486"/>
      <c r="AC47" s="486"/>
      <c r="AD47" s="486"/>
      <c r="AE47" s="486"/>
      <c r="AF47" s="486"/>
      <c r="AG47" s="486"/>
      <c r="AH47" s="486"/>
      <c r="AI47" s="25"/>
      <c r="AJ47" s="70"/>
      <c r="AK47" s="487"/>
      <c r="AL47" s="487"/>
      <c r="AM47" s="487"/>
      <c r="AN47" s="487"/>
      <c r="AO47" s="487"/>
      <c r="AP47" s="487"/>
      <c r="AQ47" s="487"/>
      <c r="AR47" s="487"/>
      <c r="AS47" s="487"/>
      <c r="AT47" s="487"/>
      <c r="AU47" s="487"/>
      <c r="AV47" s="487"/>
      <c r="AW47" s="487"/>
      <c r="AX47" s="487"/>
      <c r="AY47" s="19"/>
      <c r="AZ47" s="19"/>
      <c r="BA47" s="19"/>
      <c r="BB47" s="26"/>
      <c r="BC47" s="19"/>
      <c r="BD47" s="19"/>
      <c r="BE47" s="19"/>
      <c r="BF47" s="19"/>
      <c r="BG47" s="19"/>
      <c r="BH47" s="19"/>
      <c r="BI47" s="19"/>
      <c r="BJ47" s="19"/>
      <c r="BK47" s="19"/>
      <c r="BL47" s="19"/>
      <c r="BM47" s="19"/>
      <c r="BN47" s="72"/>
      <c r="BO47" s="72"/>
      <c r="BP47" s="72"/>
      <c r="BQ47" s="72"/>
      <c r="BR47" s="71" t="s">
        <v>103</v>
      </c>
      <c r="BS47" s="72"/>
      <c r="BT47" s="72"/>
      <c r="BU47" s="72"/>
      <c r="BV47" s="488" t="str">
        <f>IF(V47="","",V47)</f>
        <v>○○○－○○○－○○○○</v>
      </c>
      <c r="BW47" s="488"/>
      <c r="BX47" s="488"/>
      <c r="BY47" s="488"/>
      <c r="BZ47" s="488"/>
      <c r="CA47" s="488"/>
      <c r="CB47" s="488"/>
      <c r="CC47" s="488"/>
      <c r="CD47" s="488"/>
      <c r="CE47" s="488"/>
      <c r="CF47" s="488"/>
      <c r="CG47" s="488"/>
      <c r="CH47" s="488"/>
      <c r="CI47" s="19"/>
      <c r="CJ47" s="22"/>
      <c r="CK47" s="22"/>
    </row>
    <row r="48" spans="2:89" ht="15" customHeight="1">
      <c r="B48" s="23"/>
      <c r="C48" s="24"/>
      <c r="D48" s="24"/>
      <c r="E48" s="24"/>
      <c r="F48" s="24"/>
      <c r="G48" s="24"/>
      <c r="H48" s="24"/>
      <c r="I48" s="24"/>
      <c r="J48" s="24"/>
      <c r="K48" s="24"/>
      <c r="L48" s="24"/>
      <c r="M48" s="24"/>
      <c r="N48" s="67"/>
      <c r="O48" s="67"/>
      <c r="P48" s="67"/>
      <c r="Q48" s="67"/>
      <c r="R48" s="68" t="s">
        <v>104</v>
      </c>
      <c r="S48" s="69"/>
      <c r="T48" s="69"/>
      <c r="U48" s="69"/>
      <c r="V48" s="491" t="str">
        <f>基本データ入力シート!F38</f>
        <v>gijyutsu-center@pref.shizuoka.lg.jp</v>
      </c>
      <c r="W48" s="491"/>
      <c r="X48" s="491"/>
      <c r="Y48" s="491"/>
      <c r="Z48" s="491"/>
      <c r="AA48" s="491"/>
      <c r="AB48" s="491"/>
      <c r="AC48" s="491"/>
      <c r="AD48" s="491"/>
      <c r="AE48" s="491"/>
      <c r="AF48" s="491"/>
      <c r="AG48" s="491"/>
      <c r="AH48" s="491"/>
      <c r="AI48" s="25"/>
      <c r="AJ48" s="70"/>
      <c r="AK48" s="487"/>
      <c r="AL48" s="487"/>
      <c r="AM48" s="487"/>
      <c r="AN48" s="487"/>
      <c r="AO48" s="487"/>
      <c r="AP48" s="487"/>
      <c r="AQ48" s="487"/>
      <c r="AR48" s="487"/>
      <c r="AS48" s="487"/>
      <c r="AT48" s="487"/>
      <c r="AU48" s="487"/>
      <c r="AV48" s="487"/>
      <c r="AW48" s="487"/>
      <c r="AX48" s="487"/>
      <c r="AY48" s="19"/>
      <c r="AZ48" s="19"/>
      <c r="BA48" s="19"/>
      <c r="BB48" s="26"/>
      <c r="BC48" s="19"/>
      <c r="BD48" s="19"/>
      <c r="BE48" s="19"/>
      <c r="BF48" s="19"/>
      <c r="BG48" s="19"/>
      <c r="BH48" s="19"/>
      <c r="BI48" s="19"/>
      <c r="BJ48" s="19"/>
      <c r="BK48" s="19"/>
      <c r="BL48" s="19"/>
      <c r="BM48" s="19"/>
      <c r="BN48" s="72"/>
      <c r="BO48" s="72"/>
      <c r="BP48" s="72"/>
      <c r="BQ48" s="72"/>
      <c r="BR48" s="71" t="s">
        <v>104</v>
      </c>
      <c r="BS48" s="72"/>
      <c r="BT48" s="72"/>
      <c r="BU48" s="72"/>
      <c r="BV48" s="492" t="str">
        <f>IF(V48="","",V48)</f>
        <v>gijyutsu-center@pref.shizuoka.lg.jp</v>
      </c>
      <c r="BW48" s="492"/>
      <c r="BX48" s="492"/>
      <c r="BY48" s="492"/>
      <c r="BZ48" s="492"/>
      <c r="CA48" s="492"/>
      <c r="CB48" s="492"/>
      <c r="CC48" s="492"/>
      <c r="CD48" s="492"/>
      <c r="CE48" s="492"/>
      <c r="CF48" s="492"/>
      <c r="CG48" s="492"/>
      <c r="CH48" s="492"/>
      <c r="CI48" s="19"/>
      <c r="CJ48" s="22"/>
      <c r="CK48" s="22"/>
    </row>
    <row r="49" spans="2:89" ht="15" customHeight="1">
      <c r="B49" s="58"/>
      <c r="C49" s="24"/>
      <c r="D49" s="24"/>
      <c r="E49" s="24"/>
      <c r="F49" s="24"/>
      <c r="G49" s="24"/>
      <c r="H49" s="24"/>
      <c r="I49" s="24"/>
      <c r="J49" s="24"/>
      <c r="K49" s="24"/>
      <c r="L49" s="24"/>
      <c r="M49" s="24"/>
      <c r="N49" s="67"/>
      <c r="O49" s="67"/>
      <c r="P49" s="67"/>
      <c r="Q49" s="67"/>
      <c r="R49" s="67"/>
      <c r="S49" s="67"/>
      <c r="T49" s="67"/>
      <c r="U49" s="67"/>
      <c r="V49" s="491"/>
      <c r="W49" s="491"/>
      <c r="X49" s="491"/>
      <c r="Y49" s="491"/>
      <c r="Z49" s="491"/>
      <c r="AA49" s="491"/>
      <c r="AB49" s="491"/>
      <c r="AC49" s="491"/>
      <c r="AD49" s="491"/>
      <c r="AE49" s="491"/>
      <c r="AF49" s="491"/>
      <c r="AG49" s="491"/>
      <c r="AH49" s="491"/>
      <c r="AI49" s="25"/>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492"/>
      <c r="BW49" s="492"/>
      <c r="BX49" s="492"/>
      <c r="BY49" s="492"/>
      <c r="BZ49" s="492"/>
      <c r="CA49" s="492"/>
      <c r="CB49" s="492"/>
      <c r="CC49" s="492"/>
      <c r="CD49" s="492"/>
      <c r="CE49" s="492"/>
      <c r="CF49" s="492"/>
      <c r="CG49" s="492"/>
      <c r="CH49" s="492"/>
      <c r="CI49" s="19"/>
      <c r="CJ49" s="22"/>
      <c r="CK49" s="22"/>
    </row>
    <row r="50" spans="2:89" ht="15" customHeight="1">
      <c r="B50" s="23"/>
      <c r="C50" s="499" t="s">
        <v>105</v>
      </c>
      <c r="D50" s="499"/>
      <c r="E50" s="499"/>
      <c r="F50" s="499"/>
      <c r="G50" s="499"/>
      <c r="H50" s="499"/>
      <c r="I50" s="499"/>
      <c r="J50" s="499"/>
      <c r="K50" s="449" t="s">
        <v>345</v>
      </c>
      <c r="L50" s="449"/>
      <c r="M50" s="450">
        <f>基本データ入力シート!M4</f>
        <v>6</v>
      </c>
      <c r="N50" s="450"/>
      <c r="O50" s="29" t="s">
        <v>106</v>
      </c>
      <c r="P50" s="450">
        <f>基本データ入力シート!O4</f>
        <v>6</v>
      </c>
      <c r="Q50" s="450"/>
      <c r="R50" s="29" t="s">
        <v>107</v>
      </c>
      <c r="S50" s="452">
        <f>基本データ入力シート!Q4</f>
        <v>20</v>
      </c>
      <c r="T50" s="452"/>
      <c r="U50" s="29" t="s">
        <v>108</v>
      </c>
      <c r="V50" s="45"/>
      <c r="W50" s="24" t="s">
        <v>109</v>
      </c>
      <c r="X50" s="75"/>
      <c r="Y50" s="75"/>
      <c r="Z50" s="75"/>
      <c r="AA50" s="75"/>
      <c r="AB50" s="75"/>
      <c r="AC50" s="75"/>
      <c r="AD50" s="75"/>
      <c r="AE50" s="75"/>
      <c r="AF50" s="75"/>
      <c r="AG50" s="75"/>
      <c r="AH50" s="75"/>
      <c r="AI50" s="25"/>
      <c r="AJ50" s="19"/>
      <c r="AK50" s="19"/>
      <c r="AL50" s="19"/>
      <c r="AM50" s="19"/>
      <c r="AN50" s="19"/>
      <c r="AO50" s="19"/>
      <c r="AP50" s="19"/>
      <c r="AQ50" s="19"/>
      <c r="AR50" s="19"/>
      <c r="AS50" s="19"/>
      <c r="AT50" s="19"/>
      <c r="AU50" s="19"/>
      <c r="AV50" s="19"/>
      <c r="AW50" s="19"/>
      <c r="AX50" s="19"/>
      <c r="AY50" s="19"/>
      <c r="AZ50" s="19"/>
      <c r="BA50" s="19"/>
      <c r="BB50" s="26"/>
      <c r="BC50" s="495" t="s">
        <v>105</v>
      </c>
      <c r="BD50" s="495"/>
      <c r="BE50" s="495"/>
      <c r="BF50" s="495"/>
      <c r="BG50" s="495"/>
      <c r="BH50" s="495"/>
      <c r="BI50" s="495"/>
      <c r="BJ50" s="495"/>
      <c r="BK50" s="448" t="s">
        <v>345</v>
      </c>
      <c r="BL50" s="448"/>
      <c r="BM50" s="438">
        <f>M50</f>
        <v>6</v>
      </c>
      <c r="BN50" s="438"/>
      <c r="BO50" s="30" t="s">
        <v>110</v>
      </c>
      <c r="BP50" s="438">
        <f>P50</f>
        <v>6</v>
      </c>
      <c r="BQ50" s="438"/>
      <c r="BR50" s="30" t="s">
        <v>111</v>
      </c>
      <c r="BS50" s="445">
        <f>S50</f>
        <v>20</v>
      </c>
      <c r="BT50" s="445"/>
      <c r="BU50" s="30" t="s">
        <v>112</v>
      </c>
      <c r="BW50" s="19" t="s">
        <v>113</v>
      </c>
      <c r="BX50" s="76"/>
      <c r="BY50" s="76"/>
      <c r="BZ50" s="76"/>
      <c r="CA50" s="76"/>
      <c r="CB50" s="76"/>
      <c r="CC50" s="76"/>
      <c r="CD50" s="76"/>
      <c r="CE50" s="76"/>
      <c r="CF50" s="76"/>
      <c r="CG50" s="76"/>
      <c r="CH50" s="76"/>
      <c r="CI50" s="19"/>
      <c r="CJ50" s="22"/>
      <c r="CK50" s="22"/>
    </row>
    <row r="51" spans="2:89" ht="15" customHeight="1">
      <c r="B51" s="77"/>
      <c r="C51" s="75" t="s">
        <v>114</v>
      </c>
      <c r="D51" s="496" t="str">
        <f>CONCATENATE(D18,G18,J18,O18,R18,T18,U18,AA18,AB18,AD18,D20)</f>
        <v>令和6年度箱根スカイライン　舗装修繕工事</v>
      </c>
      <c r="E51" s="496"/>
      <c r="F51" s="496"/>
      <c r="G51" s="496"/>
      <c r="H51" s="496"/>
      <c r="I51" s="496"/>
      <c r="J51" s="496"/>
      <c r="K51" s="496"/>
      <c r="L51" s="496"/>
      <c r="M51" s="496"/>
      <c r="N51" s="496"/>
      <c r="O51" s="496"/>
      <c r="P51" s="496"/>
      <c r="Q51" s="496"/>
      <c r="R51" s="496"/>
      <c r="S51" s="496"/>
      <c r="T51" s="496"/>
      <c r="U51" s="496"/>
      <c r="V51" s="496"/>
      <c r="W51" s="496"/>
      <c r="X51" s="496"/>
      <c r="Y51" s="496"/>
      <c r="Z51" s="496"/>
      <c r="AA51" s="496"/>
      <c r="AB51" s="496"/>
      <c r="AC51" s="496"/>
      <c r="AD51" s="496"/>
      <c r="AE51" s="496"/>
      <c r="AF51" s="496"/>
      <c r="AG51" s="496"/>
      <c r="AH51" s="496"/>
      <c r="AI51" s="25"/>
      <c r="AJ51" s="497"/>
      <c r="AK51" s="454"/>
      <c r="AL51" s="454"/>
      <c r="AM51" s="454"/>
      <c r="AN51" s="454"/>
      <c r="AO51" s="454"/>
      <c r="AP51" s="454"/>
      <c r="AQ51" s="454"/>
      <c r="AR51" s="454"/>
      <c r="AS51" s="454"/>
      <c r="AT51" s="454"/>
      <c r="AU51" s="454"/>
      <c r="AV51" s="454"/>
      <c r="AW51" s="454"/>
      <c r="AX51" s="454"/>
      <c r="AY51" s="19"/>
      <c r="AZ51" s="19"/>
      <c r="BA51" s="19"/>
      <c r="BB51" s="79"/>
      <c r="BC51" s="76" t="s">
        <v>114</v>
      </c>
      <c r="BD51" s="498" t="str">
        <f>D51</f>
        <v>令和6年度箱根スカイライン　舗装修繕工事</v>
      </c>
      <c r="BE51" s="498"/>
      <c r="BF51" s="498"/>
      <c r="BG51" s="498"/>
      <c r="BH51" s="498"/>
      <c r="BI51" s="498"/>
      <c r="BJ51" s="498"/>
      <c r="BK51" s="498"/>
      <c r="BL51" s="498"/>
      <c r="BM51" s="498"/>
      <c r="BN51" s="498"/>
      <c r="BO51" s="498"/>
      <c r="BP51" s="498"/>
      <c r="BQ51" s="498"/>
      <c r="BR51" s="498"/>
      <c r="BS51" s="498"/>
      <c r="BT51" s="498"/>
      <c r="BU51" s="498"/>
      <c r="BV51" s="498"/>
      <c r="BW51" s="498"/>
      <c r="BX51" s="498"/>
      <c r="BY51" s="498"/>
      <c r="BZ51" s="498"/>
      <c r="CA51" s="498"/>
      <c r="CB51" s="498"/>
      <c r="CC51" s="498"/>
      <c r="CD51" s="498"/>
      <c r="CE51" s="498"/>
      <c r="CF51" s="498"/>
      <c r="CG51" s="498"/>
      <c r="CH51" s="498"/>
      <c r="CI51" s="19"/>
      <c r="CJ51" s="22"/>
      <c r="CK51" s="22"/>
    </row>
    <row r="52" spans="2:89" ht="15" customHeight="1">
      <c r="B52" s="58"/>
      <c r="C52" s="75"/>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25" t="s">
        <v>115</v>
      </c>
      <c r="AJ52" s="497"/>
      <c r="AK52" s="454"/>
      <c r="AL52" s="454"/>
      <c r="AM52" s="454"/>
      <c r="AN52" s="454"/>
      <c r="AO52" s="454"/>
      <c r="AP52" s="454"/>
      <c r="AQ52" s="454"/>
      <c r="AR52" s="454"/>
      <c r="AS52" s="454"/>
      <c r="AT52" s="454"/>
      <c r="AU52" s="454"/>
      <c r="AV52" s="454"/>
      <c r="AW52" s="454"/>
      <c r="AX52" s="454"/>
      <c r="AY52" s="19"/>
      <c r="AZ52" s="19"/>
      <c r="BA52" s="19"/>
      <c r="BB52" s="19"/>
      <c r="BC52" s="76"/>
      <c r="BD52" s="498"/>
      <c r="BE52" s="498"/>
      <c r="BF52" s="498"/>
      <c r="BG52" s="498"/>
      <c r="BH52" s="498"/>
      <c r="BI52" s="498"/>
      <c r="BJ52" s="498"/>
      <c r="BK52" s="498"/>
      <c r="BL52" s="498"/>
      <c r="BM52" s="498"/>
      <c r="BN52" s="498"/>
      <c r="BO52" s="498"/>
      <c r="BP52" s="498"/>
      <c r="BQ52" s="498"/>
      <c r="BR52" s="498"/>
      <c r="BS52" s="498"/>
      <c r="BT52" s="498"/>
      <c r="BU52" s="498"/>
      <c r="BV52" s="498"/>
      <c r="BW52" s="498"/>
      <c r="BX52" s="498"/>
      <c r="BY52" s="498"/>
      <c r="BZ52" s="498"/>
      <c r="CA52" s="498"/>
      <c r="CB52" s="498"/>
      <c r="CC52" s="498"/>
      <c r="CD52" s="498"/>
      <c r="CE52" s="498"/>
      <c r="CF52" s="498"/>
      <c r="CG52" s="498"/>
      <c r="CH52" s="498"/>
      <c r="CI52" s="19" t="s">
        <v>115</v>
      </c>
      <c r="CJ52" s="22"/>
      <c r="CK52" s="22"/>
    </row>
    <row r="53" spans="2:89" ht="15" customHeight="1">
      <c r="B53" s="80"/>
      <c r="C53" s="493" t="s">
        <v>116</v>
      </c>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c r="AD53" s="493"/>
      <c r="AE53" s="493"/>
      <c r="AF53" s="493"/>
      <c r="AG53" s="493"/>
      <c r="AH53" s="493"/>
      <c r="AI53" s="494"/>
      <c r="AJ53" s="19"/>
      <c r="AK53" s="19"/>
      <c r="AL53" s="19"/>
      <c r="AM53" s="19"/>
      <c r="AN53" s="19"/>
      <c r="AO53" s="19"/>
      <c r="AP53" s="19"/>
      <c r="AQ53" s="19"/>
      <c r="AR53" s="19"/>
      <c r="AS53" s="19"/>
      <c r="AT53" s="19"/>
      <c r="AU53" s="19"/>
      <c r="AV53" s="19"/>
      <c r="AW53" s="19"/>
      <c r="AX53" s="19"/>
      <c r="AY53" s="19"/>
      <c r="AZ53" s="19"/>
      <c r="BA53" s="19"/>
      <c r="BB53" s="19"/>
      <c r="BC53" s="495" t="s">
        <v>116</v>
      </c>
      <c r="BD53" s="495"/>
      <c r="BE53" s="495"/>
      <c r="BF53" s="495"/>
      <c r="BG53" s="495"/>
      <c r="BH53" s="495"/>
      <c r="BI53" s="495"/>
      <c r="BJ53" s="495"/>
      <c r="BK53" s="495"/>
      <c r="BL53" s="495"/>
      <c r="BM53" s="495"/>
      <c r="BN53" s="495"/>
      <c r="BO53" s="495"/>
      <c r="BP53" s="495"/>
      <c r="BQ53" s="495"/>
      <c r="BR53" s="495"/>
      <c r="BS53" s="495"/>
      <c r="BT53" s="495"/>
      <c r="BU53" s="495"/>
      <c r="BV53" s="495"/>
      <c r="BW53" s="495"/>
      <c r="BX53" s="495"/>
      <c r="BY53" s="495"/>
      <c r="BZ53" s="495"/>
      <c r="CA53" s="495"/>
      <c r="CB53" s="495"/>
      <c r="CC53" s="495"/>
      <c r="CD53" s="495"/>
      <c r="CE53" s="495"/>
      <c r="CF53" s="495"/>
      <c r="CG53" s="495"/>
      <c r="CH53" s="495"/>
      <c r="CI53" s="495"/>
      <c r="CJ53" s="22"/>
      <c r="CK53" s="22"/>
    </row>
    <row r="54" spans="2:89" ht="1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22"/>
      <c r="CK54" s="22"/>
    </row>
    <row r="55" spans="2:89" s="81" customFormat="1" ht="15" customHeight="1">
      <c r="BB55" s="82"/>
      <c r="BC55" s="82"/>
      <c r="BD55" s="82"/>
      <c r="BE55" s="82"/>
      <c r="BF55" s="83"/>
      <c r="BG55" s="82"/>
      <c r="BH55" s="82"/>
      <c r="BI55" s="82"/>
      <c r="BJ55" s="82"/>
      <c r="BK55" s="82"/>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2"/>
    </row>
    <row r="56" spans="2:89" s="81" customFormat="1" ht="15" customHeight="1">
      <c r="BB56" s="82"/>
      <c r="BC56" s="82"/>
      <c r="BD56" s="82"/>
      <c r="BE56" s="82"/>
      <c r="BF56" s="83"/>
      <c r="BG56" s="82"/>
      <c r="BH56" s="82"/>
      <c r="BI56" s="82"/>
      <c r="BJ56" s="82"/>
      <c r="BK56" s="82"/>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2"/>
    </row>
    <row r="57" spans="2:89" s="81" customFormat="1" ht="15" customHeight="1">
      <c r="BB57" s="82"/>
      <c r="BC57" s="82"/>
      <c r="BD57" s="82"/>
      <c r="BE57" s="82"/>
      <c r="BF57" s="83"/>
      <c r="BG57" s="82"/>
      <c r="BH57" s="82"/>
      <c r="BI57" s="82"/>
      <c r="BJ57" s="82"/>
      <c r="BK57" s="82"/>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2"/>
    </row>
    <row r="58" spans="2:89" s="81" customFormat="1" ht="15" customHeight="1">
      <c r="BB58" s="82"/>
      <c r="BC58" s="82"/>
      <c r="BD58" s="82"/>
      <c r="BE58" s="82"/>
      <c r="BF58" s="83"/>
      <c r="BG58" s="82"/>
      <c r="BH58" s="82"/>
      <c r="BI58" s="82"/>
      <c r="BJ58" s="82"/>
      <c r="BK58" s="82"/>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2"/>
    </row>
    <row r="59" spans="2:89" s="81" customFormat="1" ht="15" customHeight="1">
      <c r="BB59" s="82"/>
      <c r="BC59" s="82"/>
      <c r="BD59" s="82"/>
      <c r="BE59" s="82"/>
      <c r="BF59" s="83"/>
      <c r="BG59" s="82"/>
      <c r="BH59" s="82"/>
      <c r="BI59" s="82"/>
      <c r="BJ59" s="82"/>
      <c r="BK59" s="82"/>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2"/>
    </row>
    <row r="60" spans="2:89" s="81" customFormat="1" ht="15" customHeight="1">
      <c r="BB60" s="82"/>
      <c r="BC60" s="82"/>
      <c r="BD60" s="82"/>
      <c r="BE60" s="82"/>
      <c r="BF60" s="83"/>
      <c r="BG60" s="82"/>
      <c r="BH60" s="82"/>
      <c r="BI60" s="82"/>
      <c r="BJ60" s="82"/>
      <c r="BK60" s="82"/>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2"/>
    </row>
    <row r="61" spans="2:89" s="81" customFormat="1" ht="15" customHeight="1">
      <c r="BB61" s="82"/>
      <c r="BC61" s="82"/>
      <c r="BD61" s="82"/>
      <c r="BE61" s="82"/>
      <c r="BF61" s="83"/>
      <c r="BG61" s="82"/>
      <c r="BH61" s="82"/>
      <c r="BI61" s="82"/>
      <c r="BJ61" s="82"/>
      <c r="BK61" s="82"/>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2"/>
    </row>
    <row r="62" spans="2:89" s="81" customFormat="1" ht="15" customHeight="1">
      <c r="BB62" s="82"/>
      <c r="BC62" s="82"/>
      <c r="BD62" s="82"/>
      <c r="BE62" s="82"/>
      <c r="BF62" s="83"/>
      <c r="BG62" s="82"/>
      <c r="BH62" s="82"/>
      <c r="BI62" s="82"/>
      <c r="BJ62" s="82"/>
      <c r="BK62" s="82"/>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2"/>
    </row>
    <row r="63" spans="2:89" s="81" customFormat="1" ht="15" customHeight="1">
      <c r="BB63" s="82"/>
      <c r="BC63" s="82"/>
      <c r="BD63" s="82"/>
      <c r="BE63" s="82"/>
      <c r="BF63" s="83"/>
      <c r="BG63" s="82"/>
      <c r="BH63" s="82"/>
      <c r="BI63" s="82"/>
      <c r="BJ63" s="82"/>
      <c r="BK63" s="82"/>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2"/>
    </row>
    <row r="64" spans="2:89" s="81" customFormat="1" ht="15" customHeight="1">
      <c r="BB64" s="82"/>
      <c r="BC64" s="82"/>
      <c r="BD64" s="82"/>
      <c r="BE64" s="82"/>
      <c r="BF64" s="83"/>
      <c r="BG64" s="82"/>
      <c r="BH64" s="82"/>
      <c r="BI64" s="82"/>
      <c r="BJ64" s="82"/>
      <c r="BK64" s="82"/>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2"/>
    </row>
    <row r="65" spans="54:89" s="81" customFormat="1" ht="15" customHeight="1">
      <c r="BB65" s="82"/>
      <c r="BC65" s="82"/>
      <c r="BD65" s="82"/>
      <c r="BE65" s="82"/>
      <c r="BF65" s="83"/>
      <c r="BG65" s="82"/>
      <c r="BH65" s="82"/>
      <c r="BI65" s="82"/>
      <c r="BJ65" s="82"/>
      <c r="BK65" s="82"/>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2"/>
    </row>
    <row r="66" spans="54:89" s="81" customFormat="1" ht="15" customHeight="1">
      <c r="BB66" s="82"/>
      <c r="BC66" s="82"/>
      <c r="BD66" s="82"/>
      <c r="BE66" s="82"/>
      <c r="BF66" s="83"/>
      <c r="BG66" s="82"/>
      <c r="BH66" s="82"/>
      <c r="BI66" s="82"/>
      <c r="BJ66" s="82"/>
      <c r="BK66" s="82"/>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2"/>
    </row>
    <row r="67" spans="54:89" s="81" customFormat="1" ht="15" customHeight="1">
      <c r="BB67" s="82"/>
      <c r="BC67" s="82"/>
      <c r="BD67" s="82"/>
      <c r="BE67" s="82"/>
      <c r="BF67" s="83"/>
      <c r="BG67" s="82"/>
      <c r="BH67" s="82"/>
      <c r="BI67" s="82"/>
      <c r="BJ67" s="82"/>
      <c r="BK67" s="82"/>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2"/>
    </row>
    <row r="68" spans="54:89" s="81" customFormat="1" ht="15" customHeight="1">
      <c r="BB68" s="82"/>
      <c r="BC68" s="82"/>
      <c r="BD68" s="82"/>
      <c r="BE68" s="82"/>
      <c r="BF68" s="83"/>
      <c r="BG68" s="82"/>
      <c r="BH68" s="82"/>
      <c r="BI68" s="82"/>
      <c r="BJ68" s="82"/>
      <c r="BK68" s="82"/>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2"/>
    </row>
    <row r="69" spans="54:89" s="81" customFormat="1" ht="15" customHeight="1">
      <c r="BB69" s="82"/>
      <c r="BC69" s="82"/>
      <c r="BD69" s="82"/>
      <c r="BE69" s="82"/>
      <c r="BF69" s="83"/>
      <c r="BG69" s="82"/>
      <c r="BH69" s="82"/>
      <c r="BI69" s="82"/>
      <c r="BJ69" s="82"/>
      <c r="BK69" s="82"/>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2"/>
    </row>
    <row r="70" spans="54:89" s="81" customFormat="1" ht="15" customHeight="1">
      <c r="BB70" s="82"/>
      <c r="BC70" s="82"/>
      <c r="BD70" s="82"/>
      <c r="BE70" s="82"/>
      <c r="BF70" s="83"/>
      <c r="BG70" s="82"/>
      <c r="BH70" s="82"/>
      <c r="BI70" s="82"/>
      <c r="BJ70" s="82"/>
      <c r="BK70" s="82"/>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2"/>
    </row>
    <row r="71" spans="54:89" s="81" customFormat="1" ht="15" customHeight="1">
      <c r="BB71" s="82"/>
      <c r="BC71" s="82"/>
      <c r="BD71" s="82"/>
      <c r="BE71" s="82"/>
      <c r="BF71" s="83"/>
      <c r="BG71" s="82"/>
      <c r="BH71" s="82"/>
      <c r="BI71" s="82"/>
      <c r="BJ71" s="82"/>
      <c r="BK71" s="82"/>
      <c r="CK71" s="85"/>
    </row>
    <row r="72" spans="54:89" s="81" customFormat="1" ht="15" customHeight="1">
      <c r="BB72" s="82"/>
      <c r="BC72" s="82"/>
      <c r="BD72" s="82"/>
      <c r="BE72" s="82"/>
      <c r="BF72" s="83"/>
      <c r="BG72" s="82"/>
      <c r="BH72" s="82"/>
      <c r="BI72" s="82"/>
      <c r="BJ72" s="82"/>
      <c r="BK72" s="82"/>
      <c r="CK72" s="85"/>
    </row>
    <row r="73" spans="54:89" s="81" customFormat="1" ht="15" customHeight="1">
      <c r="BB73" s="82"/>
      <c r="BC73" s="82"/>
      <c r="BD73" s="82"/>
      <c r="BE73" s="82"/>
      <c r="BF73" s="83"/>
      <c r="BG73" s="82"/>
      <c r="BH73" s="82"/>
      <c r="BI73" s="82"/>
      <c r="BJ73" s="82"/>
      <c r="BK73" s="82"/>
      <c r="CK73" s="85"/>
    </row>
    <row r="74" spans="54:89" s="81" customFormat="1" ht="15" customHeight="1">
      <c r="BB74" s="82"/>
      <c r="BC74" s="82"/>
      <c r="BD74" s="82"/>
      <c r="BE74" s="82"/>
      <c r="BF74" s="83"/>
      <c r="BG74" s="82"/>
      <c r="BH74" s="82"/>
      <c r="BI74" s="82"/>
      <c r="BJ74" s="82"/>
      <c r="BK74" s="82"/>
      <c r="CK74" s="85"/>
    </row>
    <row r="75" spans="54:89" s="81" customFormat="1" ht="15" customHeight="1">
      <c r="BB75" s="82"/>
      <c r="BC75" s="82"/>
      <c r="BD75" s="82"/>
      <c r="BE75" s="82"/>
      <c r="BF75" s="82"/>
      <c r="BG75" s="82"/>
      <c r="BH75" s="82"/>
      <c r="BI75" s="82"/>
      <c r="BJ75" s="82"/>
      <c r="BK75" s="82"/>
      <c r="CK75" s="85"/>
    </row>
    <row r="76" spans="54:89" s="81" customFormat="1" ht="15" customHeight="1">
      <c r="BB76" s="82"/>
      <c r="BC76" s="82"/>
      <c r="BD76" s="82"/>
      <c r="BE76" s="82"/>
      <c r="BF76" s="82"/>
      <c r="BG76" s="82"/>
      <c r="BH76" s="82"/>
      <c r="BI76" s="82"/>
      <c r="BJ76" s="82"/>
      <c r="BK76" s="82"/>
      <c r="CK76" s="85"/>
    </row>
    <row r="77" spans="54:89" s="81" customFormat="1" ht="15" customHeight="1">
      <c r="BB77" s="82"/>
      <c r="BC77" s="82"/>
      <c r="BD77" s="82"/>
      <c r="BE77" s="82"/>
      <c r="BF77" s="82"/>
      <c r="BG77" s="82"/>
      <c r="BH77" s="82"/>
      <c r="BI77" s="82"/>
      <c r="BJ77" s="82"/>
      <c r="BK77" s="82"/>
      <c r="CK77" s="85"/>
    </row>
    <row r="78" spans="54:89" s="81" customFormat="1" ht="15" customHeight="1">
      <c r="BB78" s="82"/>
      <c r="BC78" s="82"/>
      <c r="BD78" s="82"/>
      <c r="BE78" s="82"/>
      <c r="BF78" s="82"/>
      <c r="BG78" s="82"/>
      <c r="BH78" s="82"/>
      <c r="BI78" s="82"/>
      <c r="BJ78" s="82"/>
      <c r="BK78" s="82"/>
      <c r="CK78" s="85"/>
    </row>
    <row r="79" spans="54:89" s="81" customFormat="1" ht="15" customHeight="1">
      <c r="BB79" s="82"/>
      <c r="BC79" s="82"/>
      <c r="BD79" s="82"/>
      <c r="BE79" s="82"/>
      <c r="BF79" s="82"/>
      <c r="BG79" s="82"/>
      <c r="BH79" s="82"/>
      <c r="BI79" s="82"/>
      <c r="BJ79" s="82"/>
      <c r="BK79" s="82"/>
      <c r="CK79" s="85"/>
    </row>
    <row r="80" spans="54:89" s="81" customFormat="1" ht="15" customHeight="1">
      <c r="BB80" s="82"/>
      <c r="BC80" s="82"/>
      <c r="BD80" s="82"/>
      <c r="BE80" s="82"/>
      <c r="BF80" s="82"/>
      <c r="BG80" s="82"/>
      <c r="BH80" s="82"/>
      <c r="BI80" s="82"/>
      <c r="BJ80" s="82"/>
      <c r="BK80" s="82"/>
      <c r="CK80" s="85"/>
    </row>
    <row r="81" spans="54:89" s="81" customFormat="1" ht="15" customHeight="1">
      <c r="BB81" s="82"/>
      <c r="BC81" s="82"/>
      <c r="BD81" s="82"/>
      <c r="BE81" s="82"/>
      <c r="BF81" s="82"/>
      <c r="BG81" s="82"/>
      <c r="BH81" s="82"/>
      <c r="BI81" s="82"/>
      <c r="BJ81" s="82"/>
      <c r="BK81" s="82"/>
      <c r="CK81" s="85"/>
    </row>
    <row r="82" spans="54:89" s="81" customFormat="1" ht="15" customHeight="1">
      <c r="BB82" s="82"/>
      <c r="BC82" s="82"/>
      <c r="BD82" s="82"/>
      <c r="BE82" s="82"/>
      <c r="BF82" s="82"/>
      <c r="BG82" s="82"/>
      <c r="BH82" s="82"/>
      <c r="BI82" s="82"/>
      <c r="BJ82" s="82"/>
      <c r="BK82" s="82"/>
      <c r="CK82" s="85"/>
    </row>
    <row r="83" spans="54:89" s="81" customFormat="1" ht="15" customHeight="1">
      <c r="BB83" s="82"/>
      <c r="BC83" s="82"/>
      <c r="BD83" s="82"/>
      <c r="BE83" s="82"/>
      <c r="BF83" s="82"/>
      <c r="BG83" s="82"/>
      <c r="BH83" s="82"/>
      <c r="BI83" s="82"/>
      <c r="BJ83" s="82"/>
      <c r="BK83" s="82"/>
      <c r="CK83" s="85"/>
    </row>
    <row r="84" spans="54:89" s="81" customFormat="1" ht="15" customHeight="1">
      <c r="BB84" s="82"/>
      <c r="BC84" s="82"/>
      <c r="BD84" s="82"/>
      <c r="BE84" s="82"/>
      <c r="BF84" s="82"/>
      <c r="BG84" s="82"/>
      <c r="BH84" s="82"/>
      <c r="BI84" s="85"/>
      <c r="BJ84" s="85"/>
      <c r="BK84" s="85"/>
      <c r="CK84" s="85"/>
    </row>
    <row r="85" spans="54:89" s="81" customFormat="1" ht="15" customHeight="1">
      <c r="BB85" s="82"/>
      <c r="BC85" s="82"/>
      <c r="BD85" s="82"/>
      <c r="BE85" s="82"/>
      <c r="BF85" s="82"/>
      <c r="BG85" s="82"/>
      <c r="BH85" s="82"/>
      <c r="BI85" s="85"/>
      <c r="BJ85" s="85"/>
      <c r="BK85" s="85"/>
      <c r="CK85" s="85"/>
    </row>
    <row r="86" spans="54:89" ht="15" customHeight="1">
      <c r="BB86" s="22"/>
      <c r="BC86" s="22"/>
      <c r="BD86" s="22"/>
      <c r="BE86" s="22"/>
      <c r="BF86" s="22"/>
      <c r="BG86" s="22"/>
      <c r="BH86" s="22"/>
      <c r="BI86" s="31"/>
      <c r="BJ86" s="31"/>
      <c r="BK86" s="31"/>
      <c r="CJ86"/>
    </row>
    <row r="87" spans="54:89" ht="15" customHeight="1">
      <c r="BB87" s="22"/>
      <c r="BC87" s="22"/>
      <c r="BD87" s="22"/>
      <c r="BE87" s="22"/>
      <c r="BF87" s="22"/>
      <c r="BG87" s="22"/>
      <c r="BH87" s="22"/>
      <c r="BI87" s="31"/>
      <c r="BJ87" s="31"/>
      <c r="BK87" s="31"/>
      <c r="CJ87"/>
    </row>
    <row r="88" spans="54:89" ht="15" customHeight="1">
      <c r="CJ88"/>
    </row>
    <row r="89" spans="54:89" ht="15" customHeight="1">
      <c r="CJ89"/>
    </row>
    <row r="90" spans="54:89" ht="15" customHeight="1">
      <c r="CJ90"/>
    </row>
    <row r="91" spans="54:89" ht="15" customHeight="1">
      <c r="CJ91"/>
    </row>
    <row r="92" spans="54:89" ht="15" customHeight="1">
      <c r="CJ92"/>
    </row>
    <row r="93" spans="54:89" ht="15" customHeight="1">
      <c r="CJ93"/>
    </row>
    <row r="94" spans="54:89" ht="15" customHeight="1">
      <c r="CJ94"/>
    </row>
    <row r="95" spans="54:89" ht="15" customHeight="1">
      <c r="CJ95"/>
    </row>
    <row r="96" spans="54:89" ht="15" customHeight="1">
      <c r="CJ96"/>
    </row>
    <row r="97" spans="88:88" ht="15" customHeight="1">
      <c r="CJ97"/>
    </row>
    <row r="98" spans="88:88" ht="15" customHeight="1">
      <c r="CJ98"/>
    </row>
    <row r="99" spans="88:88" ht="15" customHeight="1">
      <c r="CJ99"/>
    </row>
    <row r="100" spans="88:88" ht="15" customHeight="1">
      <c r="CJ100"/>
    </row>
    <row r="101" spans="88:88" ht="15" customHeight="1">
      <c r="CJ101"/>
    </row>
    <row r="102" spans="88:88" ht="15" customHeight="1">
      <c r="CJ102"/>
    </row>
    <row r="103" spans="88:88" ht="15" customHeight="1">
      <c r="CJ103"/>
    </row>
    <row r="104" spans="88:88" ht="15" customHeight="1">
      <c r="CJ104"/>
    </row>
    <row r="105" spans="88:88" ht="15" customHeight="1">
      <c r="CJ105"/>
    </row>
    <row r="106" spans="88:88" ht="15" customHeight="1">
      <c r="CJ106"/>
    </row>
    <row r="107" spans="88:88" ht="15" customHeight="1">
      <c r="CJ107"/>
    </row>
    <row r="108" spans="88:88" ht="15" customHeight="1">
      <c r="CJ108"/>
    </row>
    <row r="109" spans="88:88" ht="15" customHeight="1">
      <c r="CJ109"/>
    </row>
    <row r="110" spans="88:88" ht="15" customHeight="1">
      <c r="CJ110"/>
    </row>
    <row r="111" spans="88:88" ht="15" customHeight="1">
      <c r="CJ111"/>
    </row>
    <row r="112" spans="88:88" ht="15" customHeight="1">
      <c r="CJ112"/>
    </row>
    <row r="113" spans="88:88" ht="15" customHeight="1">
      <c r="CJ113"/>
    </row>
    <row r="114" spans="88:88" ht="15" customHeight="1">
      <c r="CJ114"/>
    </row>
    <row r="115" spans="88:88" ht="15" customHeight="1">
      <c r="CJ115"/>
    </row>
  </sheetData>
  <mergeCells count="116">
    <mergeCell ref="C53:AI53"/>
    <mergeCell ref="BC53:CI53"/>
    <mergeCell ref="BK50:BL50"/>
    <mergeCell ref="BM50:BN50"/>
    <mergeCell ref="BP50:BQ50"/>
    <mergeCell ref="BS50:BT50"/>
    <mergeCell ref="D51:AH52"/>
    <mergeCell ref="AJ51:AJ52"/>
    <mergeCell ref="AK51:AX52"/>
    <mergeCell ref="BD51:CH52"/>
    <mergeCell ref="C50:J50"/>
    <mergeCell ref="K50:L50"/>
    <mergeCell ref="M50:N50"/>
    <mergeCell ref="P50:Q50"/>
    <mergeCell ref="S50:T50"/>
    <mergeCell ref="BC50:BJ50"/>
    <mergeCell ref="V47:AH47"/>
    <mergeCell ref="AK47:AX47"/>
    <mergeCell ref="BV47:CH47"/>
    <mergeCell ref="V48:AH49"/>
    <mergeCell ref="AK48:AX48"/>
    <mergeCell ref="BV48:CH49"/>
    <mergeCell ref="V45:AH45"/>
    <mergeCell ref="AK45:AX45"/>
    <mergeCell ref="BV45:CH45"/>
    <mergeCell ref="V46:AH46"/>
    <mergeCell ref="AK46:AX46"/>
    <mergeCell ref="BV46:CH46"/>
    <mergeCell ref="X42:AG42"/>
    <mergeCell ref="AK42:AX42"/>
    <mergeCell ref="BX42:CG42"/>
    <mergeCell ref="V44:AH44"/>
    <mergeCell ref="AK44:AX44"/>
    <mergeCell ref="BV44:CH44"/>
    <mergeCell ref="N38:P40"/>
    <mergeCell ref="R38:AG40"/>
    <mergeCell ref="AJ38:AJ40"/>
    <mergeCell ref="AK38:AX40"/>
    <mergeCell ref="BR36:CC36"/>
    <mergeCell ref="CD36:CE36"/>
    <mergeCell ref="BN38:BP40"/>
    <mergeCell ref="BR38:CG40"/>
    <mergeCell ref="T24:T25"/>
    <mergeCell ref="U24:AG25"/>
    <mergeCell ref="AJ24:AJ25"/>
    <mergeCell ref="R36:AC36"/>
    <mergeCell ref="AD36:AE36"/>
    <mergeCell ref="D27:AG29"/>
    <mergeCell ref="BD27:CG29"/>
    <mergeCell ref="BT24:BT25"/>
    <mergeCell ref="BU24:CG25"/>
    <mergeCell ref="AK24:AX25"/>
    <mergeCell ref="BQ24:BS25"/>
    <mergeCell ref="Q24:S25"/>
    <mergeCell ref="D20:AG23"/>
    <mergeCell ref="AJ20:AJ22"/>
    <mergeCell ref="AK20:AX22"/>
    <mergeCell ref="BD20:CG23"/>
    <mergeCell ref="BG18:BI19"/>
    <mergeCell ref="BT18:BT19"/>
    <mergeCell ref="CA18:CA19"/>
    <mergeCell ref="CB18:CC19"/>
    <mergeCell ref="AD18:AF19"/>
    <mergeCell ref="BD18:BF19"/>
    <mergeCell ref="G17:N17"/>
    <mergeCell ref="P17:AC17"/>
    <mergeCell ref="T18:T19"/>
    <mergeCell ref="U18:Z19"/>
    <mergeCell ref="AA18:AA19"/>
    <mergeCell ref="D18:F19"/>
    <mergeCell ref="G18:I19"/>
    <mergeCell ref="J18:M19"/>
    <mergeCell ref="O18:Q19"/>
    <mergeCell ref="R18:S19"/>
    <mergeCell ref="C17:E17"/>
    <mergeCell ref="BQ15:BT15"/>
    <mergeCell ref="BU15:CF15"/>
    <mergeCell ref="AB18:AC19"/>
    <mergeCell ref="Q11:T12"/>
    <mergeCell ref="U11:AF12"/>
    <mergeCell ref="AJ11:AJ12"/>
    <mergeCell ref="AK11:AX12"/>
    <mergeCell ref="BQ11:BT12"/>
    <mergeCell ref="AJ18:AJ19"/>
    <mergeCell ref="BC17:BE17"/>
    <mergeCell ref="BJ18:BM19"/>
    <mergeCell ref="BG17:BN17"/>
    <mergeCell ref="AK18:AX19"/>
    <mergeCell ref="BU18:BZ19"/>
    <mergeCell ref="BO18:BQ19"/>
    <mergeCell ref="BR18:BS19"/>
    <mergeCell ref="CD18:CF19"/>
    <mergeCell ref="BZ7:CA7"/>
    <mergeCell ref="B9:D9"/>
    <mergeCell ref="E9:N9"/>
    <mergeCell ref="Q13:T14"/>
    <mergeCell ref="U13:AF14"/>
    <mergeCell ref="BU11:CF12"/>
    <mergeCell ref="CC7:CD7"/>
    <mergeCell ref="CF7:CG7"/>
    <mergeCell ref="BB9:BD9"/>
    <mergeCell ref="BE9:BN9"/>
    <mergeCell ref="BX7:BY7"/>
    <mergeCell ref="X7:Y7"/>
    <mergeCell ref="Z7:AA7"/>
    <mergeCell ref="AC7:AD7"/>
    <mergeCell ref="AJ13:AJ14"/>
    <mergeCell ref="AF7:AG7"/>
    <mergeCell ref="AG13:AH15"/>
    <mergeCell ref="AK13:AX14"/>
    <mergeCell ref="BQ13:BT14"/>
    <mergeCell ref="BU13:CF14"/>
    <mergeCell ref="CG13:CH15"/>
    <mergeCell ref="Q15:T15"/>
    <mergeCell ref="U15:AF15"/>
    <mergeCell ref="AK15:AX15"/>
  </mergeCells>
  <phoneticPr fontId="3"/>
  <conditionalFormatting sqref="Z7:AA7">
    <cfRule type="cellIs" dxfId="105" priority="4" operator="between">
      <formula>1</formula>
      <formula>1</formula>
    </cfRule>
  </conditionalFormatting>
  <conditionalFormatting sqref="BZ7:CA7">
    <cfRule type="cellIs" dxfId="104" priority="3" operator="between">
      <formula>1</formula>
      <formula>1</formula>
    </cfRule>
  </conditionalFormatting>
  <conditionalFormatting sqref="M50:N50">
    <cfRule type="cellIs" dxfId="103" priority="2" operator="between">
      <formula>1</formula>
      <formula>1</formula>
    </cfRule>
  </conditionalFormatting>
  <conditionalFormatting sqref="BM50:BN50">
    <cfRule type="cellIs" dxfId="102" priority="1" operator="between">
      <formula>1</formula>
      <formula>1</formula>
    </cfRule>
  </conditionalFormatting>
  <dataValidations count="1">
    <dataValidation type="list" allowBlank="1" showInputMessage="1" prompt="該当する建設工事種類を選択してください" sqref="P33 R33:AC33">
      <formula1>$BK$55:$BK$82</formula1>
    </dataValidation>
  </dataValidations>
  <pageMargins left="0.75" right="0.75" top="1" bottom="1" header="0.51200000000000001" footer="0.51200000000000001"/>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M123"/>
  <sheetViews>
    <sheetView showGridLines="0" zoomScale="85" zoomScaleNormal="85" workbookViewId="0">
      <selection activeCell="C8" sqref="C8:E8"/>
    </sheetView>
  </sheetViews>
  <sheetFormatPr defaultColWidth="2.33203125" defaultRowHeight="15" customHeight="1"/>
  <cols>
    <col min="1" max="1" width="1.21875" style="195" customWidth="1"/>
    <col min="2" max="2" width="2.33203125" style="195" customWidth="1"/>
    <col min="3" max="4" width="2.6640625" style="195" customWidth="1"/>
    <col min="5" max="18" width="2.6640625" style="331" customWidth="1"/>
    <col min="19" max="22" width="2.88671875" style="331" customWidth="1"/>
    <col min="23" max="32" width="2.6640625" style="331" customWidth="1"/>
    <col min="33" max="35" width="2.6640625" style="332" customWidth="1"/>
    <col min="36" max="36" width="2.6640625" style="333" customWidth="1"/>
    <col min="37" max="38" width="2.33203125" style="334" customWidth="1"/>
    <col min="39" max="39" width="2.33203125" style="195" customWidth="1"/>
    <col min="40" max="40" width="3.6640625" style="195" customWidth="1"/>
    <col min="41" max="50" width="3.6640625" style="335" customWidth="1"/>
    <col min="51" max="53" width="3.6640625" style="195" customWidth="1"/>
    <col min="54" max="55" width="2.33203125" style="195" customWidth="1"/>
    <col min="56" max="57" width="2.6640625" style="195" customWidth="1"/>
    <col min="58" max="71" width="2.6640625" style="331" customWidth="1"/>
    <col min="72" max="75" width="2.88671875" style="331" customWidth="1"/>
    <col min="76" max="85" width="2.6640625" style="331" customWidth="1"/>
    <col min="86" max="88" width="2.6640625" style="332" customWidth="1"/>
    <col min="89" max="89" width="2.6640625" style="333" customWidth="1"/>
    <col min="90" max="91" width="2.33203125" style="334" customWidth="1"/>
    <col min="92" max="92" width="1.21875" style="195" customWidth="1"/>
    <col min="93" max="16384" width="2.33203125" style="195"/>
  </cols>
  <sheetData>
    <row r="1" spans="2:91" ht="7.5" customHeight="1">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O1" s="195"/>
      <c r="AP1" s="195"/>
      <c r="AQ1" s="195"/>
      <c r="AR1" s="195"/>
      <c r="AS1" s="195"/>
      <c r="AT1" s="195"/>
      <c r="AU1" s="195"/>
      <c r="AV1" s="195"/>
      <c r="AW1" s="195"/>
      <c r="AX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row>
    <row r="2" spans="2:91" ht="22.5" customHeight="1">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O2" s="195"/>
      <c r="AP2" s="195"/>
      <c r="AQ2" s="195"/>
      <c r="AR2" s="195"/>
      <c r="AS2" s="195"/>
      <c r="AT2" s="195"/>
      <c r="AU2" s="195"/>
      <c r="AV2" s="195"/>
      <c r="AW2" s="195"/>
      <c r="AX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row>
    <row r="3" spans="2:91" ht="7.5" customHeight="1">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O3" s="195"/>
      <c r="AP3" s="195"/>
      <c r="AQ3" s="195"/>
      <c r="AR3" s="195"/>
      <c r="AS3" s="195"/>
      <c r="AT3" s="195"/>
      <c r="AU3" s="195"/>
      <c r="AV3" s="195"/>
      <c r="AW3" s="195"/>
      <c r="AX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5"/>
      <c r="CM3" s="195"/>
    </row>
    <row r="4" spans="2:91" ht="15" customHeight="1">
      <c r="B4" s="196" t="s">
        <v>122</v>
      </c>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8"/>
      <c r="AH4" s="198"/>
      <c r="AI4" s="198"/>
      <c r="AJ4" s="199"/>
      <c r="AK4" s="200"/>
      <c r="AL4" s="201" t="s">
        <v>366</v>
      </c>
      <c r="AM4" s="202"/>
      <c r="AN4" s="202"/>
      <c r="AO4" s="203"/>
      <c r="AP4" s="203"/>
      <c r="AQ4" s="203"/>
      <c r="AR4" s="203"/>
      <c r="AS4" s="203"/>
      <c r="AT4" s="203"/>
      <c r="AU4" s="203"/>
      <c r="AV4" s="203"/>
      <c r="AW4" s="203"/>
      <c r="AX4" s="203"/>
      <c r="BC4" s="196" t="s">
        <v>122</v>
      </c>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8"/>
      <c r="CI4" s="198"/>
      <c r="CJ4" s="198"/>
      <c r="CK4" s="199"/>
      <c r="CL4" s="200"/>
      <c r="CM4" s="201" t="s">
        <v>366</v>
      </c>
    </row>
    <row r="5" spans="2:91" ht="9" customHeight="1">
      <c r="B5" s="534"/>
      <c r="C5" s="535"/>
      <c r="D5" s="535"/>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5"/>
      <c r="AM5" s="202"/>
      <c r="AN5" s="202"/>
      <c r="AO5" s="203"/>
      <c r="AP5" s="203"/>
      <c r="AQ5" s="203"/>
      <c r="AR5" s="203"/>
      <c r="AS5" s="203"/>
      <c r="AT5" s="203"/>
      <c r="AU5" s="203"/>
      <c r="AV5" s="203"/>
      <c r="AW5" s="203"/>
      <c r="AX5" s="203"/>
      <c r="BC5" s="534"/>
      <c r="BD5" s="535"/>
      <c r="BE5" s="535"/>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5"/>
    </row>
    <row r="6" spans="2:91" s="207" customFormat="1" ht="23.25" customHeight="1">
      <c r="B6" s="536" t="s">
        <v>123</v>
      </c>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8"/>
      <c r="AM6" s="206"/>
      <c r="AN6" s="206"/>
      <c r="BC6" s="536" t="s">
        <v>123</v>
      </c>
      <c r="BD6" s="537"/>
      <c r="BE6" s="537"/>
      <c r="BF6" s="537"/>
      <c r="BG6" s="537"/>
      <c r="BH6" s="537"/>
      <c r="BI6" s="537"/>
      <c r="BJ6" s="537"/>
      <c r="BK6" s="537"/>
      <c r="BL6" s="537"/>
      <c r="BM6" s="537"/>
      <c r="BN6" s="537"/>
      <c r="BO6" s="537"/>
      <c r="BP6" s="537"/>
      <c r="BQ6" s="537"/>
      <c r="BR6" s="537"/>
      <c r="BS6" s="537"/>
      <c r="BT6" s="537"/>
      <c r="BU6" s="537"/>
      <c r="BV6" s="537"/>
      <c r="BW6" s="537"/>
      <c r="BX6" s="537"/>
      <c r="BY6" s="537"/>
      <c r="BZ6" s="537"/>
      <c r="CA6" s="537"/>
      <c r="CB6" s="537"/>
      <c r="CC6" s="537"/>
      <c r="CD6" s="537"/>
      <c r="CE6" s="537"/>
      <c r="CF6" s="537"/>
      <c r="CG6" s="537"/>
      <c r="CH6" s="537"/>
      <c r="CI6" s="537"/>
      <c r="CJ6" s="537"/>
      <c r="CK6" s="537"/>
      <c r="CL6" s="537"/>
      <c r="CM6" s="538"/>
    </row>
    <row r="7" spans="2:91" s="207" customFormat="1" ht="15" customHeight="1">
      <c r="B7" s="208"/>
      <c r="C7" s="209"/>
      <c r="D7" s="209"/>
      <c r="E7" s="209"/>
      <c r="F7" s="209"/>
      <c r="G7" s="209"/>
      <c r="H7" s="209"/>
      <c r="I7" s="209"/>
      <c r="J7" s="209"/>
      <c r="K7" s="209"/>
      <c r="L7" s="209"/>
      <c r="M7" s="209"/>
      <c r="N7" s="209"/>
      <c r="O7" s="209"/>
      <c r="P7" s="209"/>
      <c r="Q7" s="209"/>
      <c r="R7" s="209"/>
      <c r="S7" s="209"/>
      <c r="T7" s="209"/>
      <c r="U7" s="209"/>
      <c r="V7" s="209"/>
      <c r="W7" s="209"/>
      <c r="X7" s="209"/>
      <c r="AA7" s="539" t="s">
        <v>345</v>
      </c>
      <c r="AB7" s="539"/>
      <c r="AC7" s="541">
        <f>'様式－１表紙'!Z7</f>
        <v>6</v>
      </c>
      <c r="AD7" s="541"/>
      <c r="AE7" s="210" t="s">
        <v>110</v>
      </c>
      <c r="AF7" s="541">
        <f>'様式－１表紙'!AC7</f>
        <v>6</v>
      </c>
      <c r="AG7" s="541"/>
      <c r="AH7" s="210" t="s">
        <v>111</v>
      </c>
      <c r="AI7" s="541">
        <f>'様式－１表紙'!AF7</f>
        <v>28</v>
      </c>
      <c r="AJ7" s="541"/>
      <c r="AK7" s="210" t="s">
        <v>112</v>
      </c>
      <c r="AL7" s="211"/>
      <c r="AM7" s="212"/>
      <c r="AN7" s="213"/>
      <c r="AO7" s="213"/>
      <c r="AP7" s="213"/>
      <c r="AQ7" s="214"/>
      <c r="AR7" s="214"/>
      <c r="AS7" s="214"/>
      <c r="AT7" s="214"/>
      <c r="AU7" s="214"/>
      <c r="AV7" s="214"/>
      <c r="AW7" s="214"/>
      <c r="AX7" s="214"/>
      <c r="AY7" s="214"/>
      <c r="AZ7" s="214"/>
      <c r="BA7" s="214"/>
      <c r="BC7" s="208"/>
      <c r="BD7" s="209"/>
      <c r="BE7" s="209"/>
      <c r="BF7" s="209"/>
      <c r="BG7" s="209"/>
      <c r="BH7" s="209"/>
      <c r="BI7" s="209"/>
      <c r="BJ7" s="209"/>
      <c r="BK7" s="209"/>
      <c r="BL7" s="209"/>
      <c r="BM7" s="209"/>
      <c r="BN7" s="209"/>
      <c r="BO7" s="209"/>
      <c r="BP7" s="209"/>
      <c r="BQ7" s="209"/>
      <c r="BR7" s="209"/>
      <c r="BS7" s="209"/>
      <c r="BT7" s="209"/>
      <c r="BU7" s="209"/>
      <c r="BV7" s="209"/>
      <c r="BW7" s="209"/>
      <c r="BX7" s="209"/>
      <c r="BY7" s="209"/>
      <c r="CB7" s="539" t="s">
        <v>345</v>
      </c>
      <c r="CC7" s="539"/>
      <c r="CD7" s="541">
        <f>AC7</f>
        <v>6</v>
      </c>
      <c r="CE7" s="541"/>
      <c r="CF7" s="210" t="s">
        <v>110</v>
      </c>
      <c r="CG7" s="541">
        <f>AF7</f>
        <v>6</v>
      </c>
      <c r="CH7" s="541"/>
      <c r="CI7" s="210" t="s">
        <v>111</v>
      </c>
      <c r="CJ7" s="541">
        <f>AI7</f>
        <v>28</v>
      </c>
      <c r="CK7" s="541"/>
      <c r="CL7" s="210" t="s">
        <v>112</v>
      </c>
      <c r="CM7" s="211"/>
    </row>
    <row r="8" spans="2:91" s="207" customFormat="1" ht="15" customHeight="1">
      <c r="B8" s="215"/>
      <c r="C8" s="1004" t="s">
        <v>124</v>
      </c>
      <c r="D8" s="1004"/>
      <c r="E8" s="1004"/>
      <c r="F8" s="540" t="str">
        <f>'様式－１表紙'!E9</f>
        <v>道路公社理事長</v>
      </c>
      <c r="G8" s="540"/>
      <c r="H8" s="540"/>
      <c r="I8" s="540"/>
      <c r="J8" s="540"/>
      <c r="K8" s="540"/>
      <c r="L8" s="540"/>
      <c r="M8" s="540"/>
      <c r="N8" s="540"/>
      <c r="O8" s="540"/>
      <c r="P8" s="540"/>
      <c r="Q8" s="216" t="s">
        <v>79</v>
      </c>
      <c r="R8" s="217"/>
      <c r="S8" s="213"/>
      <c r="T8" s="209"/>
      <c r="U8" s="209"/>
      <c r="V8" s="209"/>
      <c r="W8" s="209"/>
      <c r="X8" s="209"/>
      <c r="Y8" s="209"/>
      <c r="Z8" s="209"/>
      <c r="AA8" s="209"/>
      <c r="AB8" s="209"/>
      <c r="AC8" s="209"/>
      <c r="AD8" s="209"/>
      <c r="AE8" s="209"/>
      <c r="AF8" s="209"/>
      <c r="AG8" s="209"/>
      <c r="AH8" s="209"/>
      <c r="AI8" s="209"/>
      <c r="AJ8" s="218"/>
      <c r="AK8" s="219"/>
      <c r="AL8" s="220"/>
      <c r="BC8" s="215"/>
      <c r="BD8" s="1004" t="s">
        <v>125</v>
      </c>
      <c r="BE8" s="1004"/>
      <c r="BF8" s="1004"/>
      <c r="BG8" s="540" t="str">
        <f>F8</f>
        <v>道路公社理事長</v>
      </c>
      <c r="BH8" s="540"/>
      <c r="BI8" s="540"/>
      <c r="BJ8" s="540"/>
      <c r="BK8" s="540"/>
      <c r="BL8" s="540"/>
      <c r="BM8" s="540"/>
      <c r="BN8" s="540"/>
      <c r="BO8" s="540"/>
      <c r="BP8" s="540"/>
      <c r="BQ8" s="540"/>
      <c r="BR8" s="216" t="s">
        <v>126</v>
      </c>
      <c r="BS8" s="209"/>
      <c r="BT8" s="209"/>
      <c r="BU8" s="209"/>
      <c r="BV8" s="209"/>
      <c r="BW8" s="209"/>
      <c r="BX8" s="209"/>
      <c r="BY8" s="209"/>
      <c r="BZ8" s="209"/>
      <c r="CA8" s="209"/>
      <c r="CB8" s="209"/>
      <c r="CC8" s="209"/>
      <c r="CD8" s="209"/>
      <c r="CE8" s="209"/>
      <c r="CF8" s="209"/>
      <c r="CG8" s="209"/>
      <c r="CH8" s="209"/>
      <c r="CI8" s="209"/>
      <c r="CJ8" s="209"/>
      <c r="CK8" s="218"/>
      <c r="CL8" s="219"/>
      <c r="CM8" s="220"/>
    </row>
    <row r="9" spans="2:91" s="224" customFormat="1" ht="15" customHeight="1">
      <c r="B9" s="531"/>
      <c r="C9" s="532"/>
      <c r="D9" s="532"/>
      <c r="E9" s="221"/>
      <c r="F9" s="221"/>
      <c r="G9" s="221"/>
      <c r="H9" s="221"/>
      <c r="I9" s="221"/>
      <c r="J9" s="221"/>
      <c r="K9" s="221"/>
      <c r="L9" s="221"/>
      <c r="M9" s="221"/>
      <c r="N9" s="221"/>
      <c r="O9" s="221"/>
      <c r="P9" s="221"/>
      <c r="Q9" s="221"/>
      <c r="R9" s="221"/>
      <c r="S9" s="522" t="s">
        <v>411</v>
      </c>
      <c r="T9" s="522"/>
      <c r="U9" s="522"/>
      <c r="V9" s="522"/>
      <c r="W9" s="523" t="str">
        <f>'様式－１表紙'!U11</f>
        <v>△△市□□区▲▲町○－○○－○○</v>
      </c>
      <c r="X9" s="523"/>
      <c r="Y9" s="523"/>
      <c r="Z9" s="523"/>
      <c r="AA9" s="523"/>
      <c r="AB9" s="523"/>
      <c r="AC9" s="523"/>
      <c r="AD9" s="523"/>
      <c r="AE9" s="523"/>
      <c r="AF9" s="523"/>
      <c r="AG9" s="523"/>
      <c r="AH9" s="523"/>
      <c r="AI9" s="209"/>
      <c r="AJ9" s="209"/>
      <c r="AK9" s="222"/>
      <c r="AL9" s="223"/>
      <c r="AM9" s="529"/>
      <c r="AN9" s="530"/>
      <c r="AO9" s="530"/>
      <c r="AP9" s="530"/>
      <c r="AQ9" s="530"/>
      <c r="AR9" s="530"/>
      <c r="AS9" s="530"/>
      <c r="AT9" s="530"/>
      <c r="AU9" s="530"/>
      <c r="AV9" s="530"/>
      <c r="AW9" s="530"/>
      <c r="AX9" s="530"/>
      <c r="AY9" s="530"/>
      <c r="AZ9" s="530"/>
      <c r="BA9" s="530"/>
      <c r="BC9" s="531"/>
      <c r="BD9" s="532"/>
      <c r="BE9" s="532"/>
      <c r="BF9" s="221"/>
      <c r="BG9" s="221"/>
      <c r="BH9" s="221"/>
      <c r="BI9" s="221"/>
      <c r="BJ9" s="221"/>
      <c r="BK9" s="221"/>
      <c r="BL9" s="221"/>
      <c r="BM9" s="221"/>
      <c r="BN9" s="221"/>
      <c r="BO9" s="221"/>
      <c r="BP9" s="221"/>
      <c r="BQ9" s="221"/>
      <c r="BR9" s="221"/>
      <c r="BS9" s="221"/>
      <c r="BT9" s="522" t="s">
        <v>411</v>
      </c>
      <c r="BU9" s="522"/>
      <c r="BV9" s="522"/>
      <c r="BW9" s="522"/>
      <c r="BX9" s="523" t="str">
        <f>W9</f>
        <v>△△市□□区▲▲町○－○○－○○</v>
      </c>
      <c r="BY9" s="523"/>
      <c r="BZ9" s="523"/>
      <c r="CA9" s="523"/>
      <c r="CB9" s="523"/>
      <c r="CC9" s="523"/>
      <c r="CD9" s="523"/>
      <c r="CE9" s="523"/>
      <c r="CF9" s="523"/>
      <c r="CG9" s="523"/>
      <c r="CH9" s="523"/>
      <c r="CI9" s="523"/>
      <c r="CJ9" s="209"/>
      <c r="CK9" s="209"/>
      <c r="CL9" s="222"/>
      <c r="CM9" s="223"/>
    </row>
    <row r="10" spans="2:91" s="207" customFormat="1" ht="15" customHeight="1">
      <c r="B10" s="531"/>
      <c r="C10" s="532"/>
      <c r="D10" s="532"/>
      <c r="E10" s="225"/>
      <c r="F10" s="225"/>
      <c r="G10" s="225"/>
      <c r="H10" s="225"/>
      <c r="I10" s="225"/>
      <c r="J10" s="225"/>
      <c r="K10" s="225"/>
      <c r="L10" s="225"/>
      <c r="M10" s="225"/>
      <c r="N10" s="225"/>
      <c r="O10" s="225"/>
      <c r="P10" s="225"/>
      <c r="Q10" s="225"/>
      <c r="R10" s="225"/>
      <c r="S10" s="522"/>
      <c r="T10" s="522"/>
      <c r="U10" s="522"/>
      <c r="V10" s="522"/>
      <c r="W10" s="523"/>
      <c r="X10" s="523"/>
      <c r="Y10" s="523"/>
      <c r="Z10" s="523"/>
      <c r="AA10" s="523"/>
      <c r="AB10" s="523"/>
      <c r="AC10" s="523"/>
      <c r="AD10" s="523"/>
      <c r="AE10" s="523"/>
      <c r="AF10" s="523"/>
      <c r="AG10" s="523"/>
      <c r="AH10" s="523"/>
      <c r="AI10" s="209"/>
      <c r="AJ10" s="209"/>
      <c r="AK10" s="226"/>
      <c r="AL10" s="227"/>
      <c r="AM10" s="529"/>
      <c r="AN10" s="530"/>
      <c r="AO10" s="530"/>
      <c r="AP10" s="530"/>
      <c r="AQ10" s="530"/>
      <c r="AR10" s="530"/>
      <c r="AS10" s="530"/>
      <c r="AT10" s="530"/>
      <c r="AU10" s="530"/>
      <c r="AV10" s="530"/>
      <c r="AW10" s="530"/>
      <c r="AX10" s="530"/>
      <c r="AY10" s="530"/>
      <c r="AZ10" s="530"/>
      <c r="BA10" s="530"/>
      <c r="BC10" s="531"/>
      <c r="BD10" s="532"/>
      <c r="BE10" s="532"/>
      <c r="BF10" s="225"/>
      <c r="BG10" s="225"/>
      <c r="BH10" s="225"/>
      <c r="BI10" s="225"/>
      <c r="BJ10" s="225"/>
      <c r="BK10" s="225"/>
      <c r="BL10" s="225"/>
      <c r="BM10" s="225"/>
      <c r="BN10" s="225"/>
      <c r="BO10" s="225"/>
      <c r="BP10" s="225"/>
      <c r="BQ10" s="225"/>
      <c r="BR10" s="225"/>
      <c r="BS10" s="225"/>
      <c r="BT10" s="522"/>
      <c r="BU10" s="522"/>
      <c r="BV10" s="522"/>
      <c r="BW10" s="522"/>
      <c r="BX10" s="523"/>
      <c r="BY10" s="523"/>
      <c r="BZ10" s="523"/>
      <c r="CA10" s="523"/>
      <c r="CB10" s="523"/>
      <c r="CC10" s="523"/>
      <c r="CD10" s="523"/>
      <c r="CE10" s="523"/>
      <c r="CF10" s="523"/>
      <c r="CG10" s="523"/>
      <c r="CH10" s="523"/>
      <c r="CI10" s="523"/>
      <c r="CJ10" s="209"/>
      <c r="CK10" s="209"/>
      <c r="CL10" s="226"/>
      <c r="CM10" s="227"/>
    </row>
    <row r="11" spans="2:91" s="207" customFormat="1" ht="15" customHeight="1">
      <c r="B11" s="228"/>
      <c r="C11" s="229"/>
      <c r="D11" s="229"/>
      <c r="E11" s="230"/>
      <c r="F11" s="230"/>
      <c r="G11" s="231"/>
      <c r="H11" s="231"/>
      <c r="I11" s="231"/>
      <c r="J11" s="231"/>
      <c r="K11" s="231"/>
      <c r="L11" s="226"/>
      <c r="M11" s="226"/>
      <c r="N11" s="226"/>
      <c r="O11" s="226"/>
      <c r="P11" s="226"/>
      <c r="Q11" s="226"/>
      <c r="R11" s="226"/>
      <c r="S11" s="522" t="s">
        <v>127</v>
      </c>
      <c r="T11" s="522"/>
      <c r="U11" s="522"/>
      <c r="V11" s="522"/>
      <c r="W11" s="523" t="str">
        <f>'様式－１表紙'!U13</f>
        <v>○○○建設株式会社</v>
      </c>
      <c r="X11" s="523"/>
      <c r="Y11" s="523"/>
      <c r="Z11" s="523"/>
      <c r="AA11" s="523"/>
      <c r="AB11" s="523"/>
      <c r="AC11" s="523"/>
      <c r="AD11" s="523"/>
      <c r="AE11" s="523"/>
      <c r="AF11" s="523"/>
      <c r="AG11" s="523"/>
      <c r="AH11" s="523"/>
      <c r="AI11" s="533"/>
      <c r="AJ11" s="533"/>
      <c r="AK11" s="226"/>
      <c r="AL11" s="227"/>
      <c r="AM11" s="529"/>
      <c r="AN11" s="530"/>
      <c r="AO11" s="530"/>
      <c r="AP11" s="530"/>
      <c r="AQ11" s="530"/>
      <c r="AR11" s="530"/>
      <c r="AS11" s="530"/>
      <c r="AT11" s="530"/>
      <c r="AU11" s="530"/>
      <c r="AV11" s="530"/>
      <c r="AW11" s="530"/>
      <c r="AX11" s="530"/>
      <c r="AY11" s="530"/>
      <c r="AZ11" s="530"/>
      <c r="BA11" s="530"/>
      <c r="BC11" s="228"/>
      <c r="BD11" s="229"/>
      <c r="BE11" s="229"/>
      <c r="BF11" s="230"/>
      <c r="BG11" s="230"/>
      <c r="BH11" s="231"/>
      <c r="BI11" s="231"/>
      <c r="BJ11" s="231"/>
      <c r="BK11" s="231"/>
      <c r="BL11" s="231"/>
      <c r="BM11" s="226"/>
      <c r="BN11" s="226"/>
      <c r="BO11" s="226"/>
      <c r="BP11" s="226"/>
      <c r="BQ11" s="226"/>
      <c r="BR11" s="226"/>
      <c r="BS11" s="226"/>
      <c r="BT11" s="522" t="s">
        <v>127</v>
      </c>
      <c r="BU11" s="522"/>
      <c r="BV11" s="522"/>
      <c r="BW11" s="522"/>
      <c r="BX11" s="523" t="str">
        <f>W11</f>
        <v>○○○建設株式会社</v>
      </c>
      <c r="BY11" s="523"/>
      <c r="BZ11" s="523"/>
      <c r="CA11" s="523"/>
      <c r="CB11" s="523"/>
      <c r="CC11" s="523"/>
      <c r="CD11" s="523"/>
      <c r="CE11" s="523"/>
      <c r="CF11" s="523"/>
      <c r="CG11" s="523"/>
      <c r="CH11" s="523"/>
      <c r="CI11" s="523"/>
      <c r="CJ11" s="533"/>
      <c r="CK11" s="533"/>
      <c r="CL11" s="226"/>
      <c r="CM11" s="227"/>
    </row>
    <row r="12" spans="2:91" s="207" customFormat="1" ht="15" customHeight="1">
      <c r="B12" s="228"/>
      <c r="C12" s="229"/>
      <c r="D12" s="229"/>
      <c r="E12" s="230"/>
      <c r="F12" s="230"/>
      <c r="G12" s="231"/>
      <c r="H12" s="231"/>
      <c r="I12" s="231"/>
      <c r="J12" s="231"/>
      <c r="K12" s="231"/>
      <c r="L12" s="226"/>
      <c r="M12" s="226"/>
      <c r="N12" s="226"/>
      <c r="O12" s="226"/>
      <c r="P12" s="226"/>
      <c r="Q12" s="226"/>
      <c r="R12" s="226"/>
      <c r="S12" s="522"/>
      <c r="T12" s="522"/>
      <c r="U12" s="522"/>
      <c r="V12" s="522"/>
      <c r="W12" s="523"/>
      <c r="X12" s="523"/>
      <c r="Y12" s="523"/>
      <c r="Z12" s="523"/>
      <c r="AA12" s="523"/>
      <c r="AB12" s="523"/>
      <c r="AC12" s="523"/>
      <c r="AD12" s="523"/>
      <c r="AE12" s="523"/>
      <c r="AF12" s="523"/>
      <c r="AG12" s="523"/>
      <c r="AH12" s="523"/>
      <c r="AI12" s="533"/>
      <c r="AJ12" s="533"/>
      <c r="AK12" s="226"/>
      <c r="AL12" s="227"/>
      <c r="AM12" s="529"/>
      <c r="AN12" s="530"/>
      <c r="AO12" s="530"/>
      <c r="AP12" s="530"/>
      <c r="AQ12" s="530"/>
      <c r="AR12" s="530"/>
      <c r="AS12" s="530"/>
      <c r="AT12" s="530"/>
      <c r="AU12" s="530"/>
      <c r="AV12" s="530"/>
      <c r="AW12" s="530"/>
      <c r="AX12" s="530"/>
      <c r="AY12" s="530"/>
      <c r="AZ12" s="530"/>
      <c r="BA12" s="530"/>
      <c r="BC12" s="228"/>
      <c r="BD12" s="229"/>
      <c r="BE12" s="229"/>
      <c r="BF12" s="230"/>
      <c r="BG12" s="230"/>
      <c r="BH12" s="231"/>
      <c r="BI12" s="231"/>
      <c r="BJ12" s="231"/>
      <c r="BK12" s="231"/>
      <c r="BL12" s="231"/>
      <c r="BM12" s="226"/>
      <c r="BN12" s="226"/>
      <c r="BO12" s="226"/>
      <c r="BP12" s="226"/>
      <c r="BQ12" s="226"/>
      <c r="BR12" s="226"/>
      <c r="BS12" s="226"/>
      <c r="BT12" s="522"/>
      <c r="BU12" s="522"/>
      <c r="BV12" s="522"/>
      <c r="BW12" s="522"/>
      <c r="BX12" s="523"/>
      <c r="BY12" s="523"/>
      <c r="BZ12" s="523"/>
      <c r="CA12" s="523"/>
      <c r="CB12" s="523"/>
      <c r="CC12" s="523"/>
      <c r="CD12" s="523"/>
      <c r="CE12" s="523"/>
      <c r="CF12" s="523"/>
      <c r="CG12" s="523"/>
      <c r="CH12" s="523"/>
      <c r="CI12" s="523"/>
      <c r="CJ12" s="533"/>
      <c r="CK12" s="533"/>
      <c r="CL12" s="226"/>
      <c r="CM12" s="227"/>
    </row>
    <row r="13" spans="2:91" s="207" customFormat="1" ht="15" customHeight="1">
      <c r="B13" s="228"/>
      <c r="C13" s="229"/>
      <c r="D13" s="229"/>
      <c r="E13" s="221"/>
      <c r="F13" s="221"/>
      <c r="G13" s="221"/>
      <c r="H13" s="221"/>
      <c r="I13" s="221"/>
      <c r="J13" s="221"/>
      <c r="K13" s="221"/>
      <c r="L13" s="226"/>
      <c r="M13" s="226"/>
      <c r="N13" s="226"/>
      <c r="O13" s="226"/>
      <c r="P13" s="226"/>
      <c r="Q13" s="226"/>
      <c r="R13" s="226"/>
      <c r="S13" s="522" t="s">
        <v>128</v>
      </c>
      <c r="T13" s="522"/>
      <c r="U13" s="522"/>
      <c r="V13" s="522"/>
      <c r="W13" s="523" t="str">
        <f>'様式－１表紙'!U15</f>
        <v>代表取締役　○○　△△</v>
      </c>
      <c r="X13" s="523"/>
      <c r="Y13" s="523"/>
      <c r="Z13" s="523"/>
      <c r="AA13" s="523"/>
      <c r="AB13" s="523"/>
      <c r="AC13" s="523"/>
      <c r="AD13" s="523"/>
      <c r="AE13" s="523"/>
      <c r="AF13" s="523"/>
      <c r="AG13" s="523"/>
      <c r="AH13" s="523"/>
      <c r="AI13" s="533"/>
      <c r="AJ13" s="533"/>
      <c r="AK13" s="226"/>
      <c r="AL13" s="227"/>
      <c r="AM13" s="212"/>
      <c r="AN13" s="213"/>
      <c r="BC13" s="228"/>
      <c r="BD13" s="229"/>
      <c r="BE13" s="229"/>
      <c r="BF13" s="221"/>
      <c r="BG13" s="221"/>
      <c r="BH13" s="221"/>
      <c r="BI13" s="221"/>
      <c r="BJ13" s="221"/>
      <c r="BK13" s="221"/>
      <c r="BL13" s="221"/>
      <c r="BM13" s="226"/>
      <c r="BN13" s="226"/>
      <c r="BO13" s="226"/>
      <c r="BP13" s="226"/>
      <c r="BQ13" s="226"/>
      <c r="BR13" s="226"/>
      <c r="BS13" s="226"/>
      <c r="BT13" s="522" t="s">
        <v>128</v>
      </c>
      <c r="BU13" s="522"/>
      <c r="BV13" s="522"/>
      <c r="BW13" s="522"/>
      <c r="BX13" s="523" t="str">
        <f>W13</f>
        <v>代表取締役　○○　△△</v>
      </c>
      <c r="BY13" s="523"/>
      <c r="BZ13" s="523"/>
      <c r="CA13" s="523"/>
      <c r="CB13" s="523"/>
      <c r="CC13" s="523"/>
      <c r="CD13" s="523"/>
      <c r="CE13" s="523"/>
      <c r="CF13" s="523"/>
      <c r="CG13" s="523"/>
      <c r="CH13" s="523"/>
      <c r="CI13" s="523"/>
      <c r="CJ13" s="533"/>
      <c r="CK13" s="533"/>
      <c r="CL13" s="226"/>
      <c r="CM13" s="227"/>
    </row>
    <row r="14" spans="2:91" s="207" customFormat="1" ht="7.5" customHeight="1">
      <c r="B14" s="215"/>
      <c r="C14" s="226"/>
      <c r="D14" s="226"/>
      <c r="E14" s="232"/>
      <c r="F14" s="232"/>
      <c r="G14" s="232"/>
      <c r="H14" s="232"/>
      <c r="I14" s="232"/>
      <c r="J14" s="232"/>
      <c r="K14" s="232"/>
      <c r="L14" s="226"/>
      <c r="M14" s="226"/>
      <c r="N14" s="226"/>
      <c r="O14" s="226"/>
      <c r="P14" s="226"/>
      <c r="Q14" s="226"/>
      <c r="R14" s="226"/>
      <c r="S14" s="226"/>
      <c r="T14" s="226"/>
      <c r="U14" s="226"/>
      <c r="V14" s="226"/>
      <c r="W14" s="226"/>
      <c r="X14" s="226"/>
      <c r="Y14" s="226"/>
      <c r="Z14" s="226"/>
      <c r="AA14" s="226"/>
      <c r="AB14" s="226"/>
      <c r="AC14" s="226"/>
      <c r="AD14" s="226"/>
      <c r="AE14" s="233"/>
      <c r="AF14" s="233"/>
      <c r="AG14" s="234"/>
      <c r="AH14" s="235"/>
      <c r="AI14" s="235"/>
      <c r="AJ14" s="218"/>
      <c r="AK14" s="218"/>
      <c r="AL14" s="236"/>
      <c r="BC14" s="215"/>
      <c r="BD14" s="226"/>
      <c r="BE14" s="226"/>
      <c r="BF14" s="232"/>
      <c r="BG14" s="232"/>
      <c r="BH14" s="232"/>
      <c r="BI14" s="232"/>
      <c r="BJ14" s="232"/>
      <c r="BK14" s="232"/>
      <c r="BL14" s="232"/>
      <c r="BM14" s="226"/>
      <c r="BN14" s="226"/>
      <c r="BO14" s="226"/>
      <c r="BP14" s="226"/>
      <c r="BQ14" s="226"/>
      <c r="BR14" s="226"/>
      <c r="BS14" s="226"/>
      <c r="BT14" s="226"/>
      <c r="BU14" s="226"/>
      <c r="BV14" s="226"/>
      <c r="BW14" s="226"/>
      <c r="BX14" s="226"/>
      <c r="BY14" s="226"/>
      <c r="BZ14" s="226"/>
      <c r="CA14" s="226"/>
      <c r="CB14" s="226"/>
      <c r="CC14" s="226"/>
      <c r="CD14" s="226"/>
      <c r="CE14" s="226"/>
      <c r="CF14" s="233"/>
      <c r="CG14" s="233"/>
      <c r="CH14" s="234"/>
      <c r="CI14" s="235"/>
      <c r="CJ14" s="235"/>
      <c r="CK14" s="218"/>
      <c r="CL14" s="218"/>
      <c r="CM14" s="236"/>
    </row>
    <row r="15" spans="2:91" s="207" customFormat="1" ht="15" customHeight="1">
      <c r="B15" s="215"/>
      <c r="C15" s="524" t="s">
        <v>428</v>
      </c>
      <c r="D15" s="524"/>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237"/>
      <c r="AZ15" s="336"/>
      <c r="BC15" s="215"/>
      <c r="BD15" s="524" t="str">
        <f>C15</f>
        <v xml:space="preserve">　下記工事の総合評価項目について、自社の評価点を申請します。 </v>
      </c>
      <c r="BE15" s="524"/>
      <c r="BF15" s="524"/>
      <c r="BG15" s="524"/>
      <c r="BH15" s="524"/>
      <c r="BI15" s="524"/>
      <c r="BJ15" s="524"/>
      <c r="BK15" s="524"/>
      <c r="BL15" s="524"/>
      <c r="BM15" s="524"/>
      <c r="BN15" s="524"/>
      <c r="BO15" s="524"/>
      <c r="BP15" s="524"/>
      <c r="BQ15" s="524"/>
      <c r="BR15" s="524"/>
      <c r="BS15" s="524"/>
      <c r="BT15" s="524"/>
      <c r="BU15" s="524"/>
      <c r="BV15" s="524"/>
      <c r="BW15" s="524"/>
      <c r="BX15" s="524"/>
      <c r="BY15" s="524"/>
      <c r="BZ15" s="524"/>
      <c r="CA15" s="524"/>
      <c r="CB15" s="524"/>
      <c r="CC15" s="524"/>
      <c r="CD15" s="524"/>
      <c r="CE15" s="524"/>
      <c r="CF15" s="524"/>
      <c r="CG15" s="524"/>
      <c r="CH15" s="524"/>
      <c r="CI15" s="524"/>
      <c r="CJ15" s="524"/>
      <c r="CK15" s="524"/>
      <c r="CL15" s="524"/>
      <c r="CM15" s="237"/>
    </row>
    <row r="16" spans="2:91" s="207" customFormat="1" ht="7.5" customHeight="1">
      <c r="B16" s="215"/>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9"/>
      <c r="BC16" s="215"/>
      <c r="BD16" s="238"/>
      <c r="BE16" s="238"/>
      <c r="BF16" s="238"/>
      <c r="BG16" s="238"/>
      <c r="BH16" s="238"/>
      <c r="BI16" s="238"/>
      <c r="BJ16" s="238"/>
      <c r="BK16" s="238"/>
      <c r="BL16" s="238"/>
      <c r="BM16" s="238"/>
      <c r="BN16" s="238"/>
      <c r="BO16" s="238"/>
      <c r="BP16" s="238"/>
      <c r="BQ16" s="238"/>
      <c r="BR16" s="238"/>
      <c r="BS16" s="238"/>
      <c r="BT16" s="238"/>
      <c r="BU16" s="238"/>
      <c r="BV16" s="238"/>
      <c r="BW16" s="238"/>
      <c r="BX16" s="238"/>
      <c r="BY16" s="238"/>
      <c r="BZ16" s="238"/>
      <c r="CA16" s="238"/>
      <c r="CB16" s="238"/>
      <c r="CC16" s="238"/>
      <c r="CD16" s="238"/>
      <c r="CE16" s="238"/>
      <c r="CF16" s="238"/>
      <c r="CG16" s="238"/>
      <c r="CH16" s="238"/>
      <c r="CI16" s="238"/>
      <c r="CJ16" s="238"/>
      <c r="CK16" s="238"/>
      <c r="CL16" s="238"/>
      <c r="CM16" s="239"/>
    </row>
    <row r="17" spans="2:91" s="207" customFormat="1" ht="15" customHeight="1">
      <c r="B17" s="240"/>
      <c r="C17" s="241"/>
      <c r="D17" s="526" t="s">
        <v>129</v>
      </c>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L17" s="527"/>
      <c r="BC17" s="240"/>
      <c r="BD17" s="241"/>
      <c r="BE17" s="526" t="s">
        <v>129</v>
      </c>
      <c r="BF17" s="526"/>
      <c r="BG17" s="526"/>
      <c r="BH17" s="526"/>
      <c r="BI17" s="526"/>
      <c r="BJ17" s="526"/>
      <c r="BK17" s="526"/>
      <c r="BL17" s="526"/>
      <c r="BM17" s="526"/>
      <c r="BN17" s="526"/>
      <c r="BO17" s="526"/>
      <c r="BP17" s="526"/>
      <c r="BQ17" s="526"/>
      <c r="BR17" s="526"/>
      <c r="BS17" s="526"/>
      <c r="BT17" s="526"/>
      <c r="BU17" s="526"/>
      <c r="BV17" s="526"/>
      <c r="BW17" s="526"/>
      <c r="BX17" s="526"/>
      <c r="BY17" s="526"/>
      <c r="BZ17" s="526"/>
      <c r="CA17" s="526"/>
      <c r="CB17" s="526"/>
      <c r="CC17" s="526"/>
      <c r="CD17" s="526"/>
      <c r="CE17" s="526"/>
      <c r="CF17" s="526"/>
      <c r="CG17" s="526"/>
      <c r="CH17" s="526"/>
      <c r="CI17" s="526"/>
      <c r="CJ17" s="526"/>
      <c r="CK17" s="526"/>
      <c r="CL17" s="526"/>
      <c r="CM17" s="527"/>
    </row>
    <row r="18" spans="2:91" s="207" customFormat="1" ht="7.5" customHeight="1">
      <c r="B18" s="215"/>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36"/>
      <c r="AM18" s="206"/>
      <c r="AN18" s="206"/>
      <c r="BC18" s="215"/>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36"/>
    </row>
    <row r="19" spans="2:91" s="224" customFormat="1" ht="15" customHeight="1">
      <c r="B19" s="215"/>
      <c r="C19" s="512" t="s">
        <v>130</v>
      </c>
      <c r="D19" s="512"/>
      <c r="E19" s="512"/>
      <c r="F19" s="512"/>
      <c r="G19" s="512"/>
      <c r="H19" s="512"/>
      <c r="I19" s="241"/>
      <c r="J19" s="513" t="str">
        <f>'様式－１表紙'!G17</f>
        <v>第　6　号</v>
      </c>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241"/>
      <c r="AL19" s="236"/>
      <c r="AM19" s="212"/>
      <c r="AN19" s="213"/>
      <c r="BC19" s="215"/>
      <c r="BD19" s="512" t="s">
        <v>130</v>
      </c>
      <c r="BE19" s="512"/>
      <c r="BF19" s="512"/>
      <c r="BG19" s="512"/>
      <c r="BH19" s="512"/>
      <c r="BI19" s="512"/>
      <c r="BJ19" s="241"/>
      <c r="BK19" s="513" t="str">
        <f>J19</f>
        <v>第　6　号</v>
      </c>
      <c r="BL19" s="513"/>
      <c r="BM19" s="513"/>
      <c r="BN19" s="513"/>
      <c r="BO19" s="513"/>
      <c r="BP19" s="513"/>
      <c r="BQ19" s="513"/>
      <c r="BR19" s="513"/>
      <c r="BS19" s="513"/>
      <c r="BT19" s="513"/>
      <c r="BU19" s="513"/>
      <c r="BV19" s="513"/>
      <c r="BW19" s="513"/>
      <c r="BX19" s="513"/>
      <c r="BY19" s="513"/>
      <c r="BZ19" s="513"/>
      <c r="CA19" s="513"/>
      <c r="CB19" s="513"/>
      <c r="CC19" s="513"/>
      <c r="CD19" s="513"/>
      <c r="CE19" s="513"/>
      <c r="CF19" s="513"/>
      <c r="CG19" s="513"/>
      <c r="CH19" s="513"/>
      <c r="CI19" s="513"/>
      <c r="CJ19" s="513"/>
      <c r="CK19" s="513"/>
      <c r="CL19" s="241"/>
      <c r="CM19" s="236"/>
    </row>
    <row r="20" spans="2:91" s="207" customFormat="1" ht="15" customHeight="1">
      <c r="B20" s="215"/>
      <c r="C20" s="512" t="s">
        <v>131</v>
      </c>
      <c r="D20" s="512"/>
      <c r="E20" s="512"/>
      <c r="F20" s="512"/>
      <c r="G20" s="512"/>
      <c r="H20" s="512"/>
      <c r="I20" s="241"/>
      <c r="J20" s="513" t="str">
        <f>CONCATENATE('様式－１表紙'!D18,'様式－１表紙'!G18,'様式－１表紙'!J18,'様式－１表紙'!O18,'様式－１表紙'!R18,'様式－１表紙'!T18,'様式－１表紙'!U18,'様式－１表紙'!AA18,'様式－１表紙'!AB18,'様式－１表紙'!AD18,'様式－１表紙'!D20)</f>
        <v>令和6年度箱根スカイライン　舗装修繕工事</v>
      </c>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241"/>
      <c r="AL20" s="236"/>
      <c r="AM20" s="529"/>
      <c r="AN20" s="530"/>
      <c r="AO20" s="530"/>
      <c r="AP20" s="530"/>
      <c r="AQ20" s="530"/>
      <c r="AR20" s="530"/>
      <c r="AS20" s="530"/>
      <c r="AT20" s="530"/>
      <c r="AU20" s="530"/>
      <c r="AV20" s="530"/>
      <c r="AW20" s="530"/>
      <c r="AX20" s="530"/>
      <c r="AY20" s="530"/>
      <c r="AZ20" s="530"/>
      <c r="BA20" s="530"/>
      <c r="BC20" s="215"/>
      <c r="BD20" s="512" t="s">
        <v>131</v>
      </c>
      <c r="BE20" s="512"/>
      <c r="BF20" s="512"/>
      <c r="BG20" s="512"/>
      <c r="BH20" s="512"/>
      <c r="BI20" s="512"/>
      <c r="BJ20" s="241"/>
      <c r="BK20" s="513" t="str">
        <f>J20</f>
        <v>令和6年度箱根スカイライン　舗装修繕工事</v>
      </c>
      <c r="BL20" s="513"/>
      <c r="BM20" s="513"/>
      <c r="BN20" s="513"/>
      <c r="BO20" s="513"/>
      <c r="BP20" s="513"/>
      <c r="BQ20" s="513"/>
      <c r="BR20" s="513"/>
      <c r="BS20" s="513"/>
      <c r="BT20" s="513"/>
      <c r="BU20" s="513"/>
      <c r="BV20" s="513"/>
      <c r="BW20" s="513"/>
      <c r="BX20" s="513"/>
      <c r="BY20" s="513"/>
      <c r="BZ20" s="513"/>
      <c r="CA20" s="513"/>
      <c r="CB20" s="513"/>
      <c r="CC20" s="513"/>
      <c r="CD20" s="513"/>
      <c r="CE20" s="513"/>
      <c r="CF20" s="513"/>
      <c r="CG20" s="513"/>
      <c r="CH20" s="513"/>
      <c r="CI20" s="513"/>
      <c r="CJ20" s="513"/>
      <c r="CK20" s="513"/>
      <c r="CL20" s="241"/>
      <c r="CM20" s="236"/>
    </row>
    <row r="21" spans="2:91" s="207" customFormat="1" ht="15" customHeight="1">
      <c r="B21" s="215"/>
      <c r="C21" s="241"/>
      <c r="D21" s="241"/>
      <c r="E21" s="241"/>
      <c r="F21" s="241"/>
      <c r="G21" s="241"/>
      <c r="H21" s="241"/>
      <c r="I21" s="241"/>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241"/>
      <c r="AL21" s="236"/>
      <c r="AM21" s="529"/>
      <c r="AN21" s="530"/>
      <c r="AO21" s="530"/>
      <c r="AP21" s="530"/>
      <c r="AQ21" s="530"/>
      <c r="AR21" s="530"/>
      <c r="AS21" s="530"/>
      <c r="AT21" s="530"/>
      <c r="AU21" s="530"/>
      <c r="AV21" s="530"/>
      <c r="AW21" s="530"/>
      <c r="AX21" s="530"/>
      <c r="AY21" s="530"/>
      <c r="AZ21" s="530"/>
      <c r="BA21" s="530"/>
      <c r="BC21" s="215"/>
      <c r="BD21" s="241"/>
      <c r="BE21" s="241"/>
      <c r="BF21" s="241"/>
      <c r="BG21" s="241"/>
      <c r="BH21" s="241"/>
      <c r="BI21" s="241"/>
      <c r="BJ21" s="241"/>
      <c r="BK21" s="513"/>
      <c r="BL21" s="513"/>
      <c r="BM21" s="513"/>
      <c r="BN21" s="513"/>
      <c r="BO21" s="513"/>
      <c r="BP21" s="513"/>
      <c r="BQ21" s="513"/>
      <c r="BR21" s="513"/>
      <c r="BS21" s="513"/>
      <c r="BT21" s="513"/>
      <c r="BU21" s="513"/>
      <c r="BV21" s="513"/>
      <c r="BW21" s="513"/>
      <c r="BX21" s="513"/>
      <c r="BY21" s="513"/>
      <c r="BZ21" s="513"/>
      <c r="CA21" s="513"/>
      <c r="CB21" s="513"/>
      <c r="CC21" s="513"/>
      <c r="CD21" s="513"/>
      <c r="CE21" s="513"/>
      <c r="CF21" s="513"/>
      <c r="CG21" s="513"/>
      <c r="CH21" s="513"/>
      <c r="CI21" s="513"/>
      <c r="CJ21" s="513"/>
      <c r="CK21" s="513"/>
      <c r="CL21" s="241"/>
      <c r="CM21" s="236"/>
    </row>
    <row r="22" spans="2:91" s="207" customFormat="1" ht="15" customHeight="1">
      <c r="B22" s="215"/>
      <c r="C22" s="512" t="s">
        <v>132</v>
      </c>
      <c r="D22" s="512"/>
      <c r="E22" s="512"/>
      <c r="F22" s="512"/>
      <c r="G22" s="512"/>
      <c r="H22" s="512"/>
      <c r="I22" s="241"/>
      <c r="J22" s="513" t="str">
        <f>'様式－１表紙'!U24</f>
        <v>静岡県御殿場市神山地内</v>
      </c>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241"/>
      <c r="AL22" s="236"/>
      <c r="AM22" s="212"/>
      <c r="AN22" s="213"/>
      <c r="BC22" s="215"/>
      <c r="BD22" s="512" t="s">
        <v>133</v>
      </c>
      <c r="BE22" s="512"/>
      <c r="BF22" s="512"/>
      <c r="BG22" s="512"/>
      <c r="BH22" s="512"/>
      <c r="BI22" s="512"/>
      <c r="BJ22" s="241"/>
      <c r="BK22" s="513" t="str">
        <f>J22</f>
        <v>静岡県御殿場市神山地内</v>
      </c>
      <c r="BL22" s="513"/>
      <c r="BM22" s="513"/>
      <c r="BN22" s="513"/>
      <c r="BO22" s="513"/>
      <c r="BP22" s="513"/>
      <c r="BQ22" s="513"/>
      <c r="BR22" s="513"/>
      <c r="BS22" s="513"/>
      <c r="BT22" s="513"/>
      <c r="BU22" s="513"/>
      <c r="BV22" s="513"/>
      <c r="BW22" s="513"/>
      <c r="BX22" s="513"/>
      <c r="BY22" s="513"/>
      <c r="BZ22" s="513"/>
      <c r="CA22" s="513"/>
      <c r="CB22" s="513"/>
      <c r="CC22" s="513"/>
      <c r="CD22" s="513"/>
      <c r="CE22" s="513"/>
      <c r="CF22" s="513"/>
      <c r="CG22" s="513"/>
      <c r="CH22" s="513"/>
      <c r="CI22" s="513"/>
      <c r="CJ22" s="513"/>
      <c r="CK22" s="513"/>
      <c r="CL22" s="241"/>
      <c r="CM22" s="236"/>
    </row>
    <row r="23" spans="2:91" s="207" customFormat="1" ht="15" customHeight="1">
      <c r="B23" s="215"/>
      <c r="C23" s="512" t="s">
        <v>134</v>
      </c>
      <c r="D23" s="512"/>
      <c r="E23" s="512"/>
      <c r="F23" s="512"/>
      <c r="G23" s="512"/>
      <c r="H23" s="512"/>
      <c r="I23" s="241"/>
      <c r="J23" s="543" t="s">
        <v>135</v>
      </c>
      <c r="K23" s="543"/>
      <c r="L23" s="543"/>
      <c r="M23" s="543"/>
      <c r="N23" s="543"/>
      <c r="O23" s="543"/>
      <c r="P23" s="543"/>
      <c r="Q23" s="543"/>
      <c r="R23" s="242" t="s">
        <v>136</v>
      </c>
      <c r="S23" s="528" t="str">
        <f>基本データ入力シート!E15</f>
        <v>簡易型Ⅲ</v>
      </c>
      <c r="T23" s="528"/>
      <c r="U23" s="528"/>
      <c r="V23" s="528"/>
      <c r="W23" s="528"/>
      <c r="Y23" s="543" t="s">
        <v>137</v>
      </c>
      <c r="Z23" s="543"/>
      <c r="AA23" s="543"/>
      <c r="AB23" s="543"/>
      <c r="AC23" s="242" t="s">
        <v>136</v>
      </c>
      <c r="AD23" s="528" t="s">
        <v>418</v>
      </c>
      <c r="AE23" s="528"/>
      <c r="AF23" s="528"/>
      <c r="AG23" s="528"/>
      <c r="AH23" s="528"/>
      <c r="AI23" s="528"/>
      <c r="AL23" s="236"/>
      <c r="BC23" s="215"/>
      <c r="BD23" s="512" t="s">
        <v>134</v>
      </c>
      <c r="BE23" s="512"/>
      <c r="BF23" s="512"/>
      <c r="BG23" s="512"/>
      <c r="BH23" s="512"/>
      <c r="BI23" s="512"/>
      <c r="BJ23" s="241"/>
      <c r="BK23" s="543" t="s">
        <v>135</v>
      </c>
      <c r="BL23" s="543"/>
      <c r="BM23" s="543"/>
      <c r="BN23" s="543"/>
      <c r="BO23" s="543"/>
      <c r="BP23" s="543"/>
      <c r="BQ23" s="543"/>
      <c r="BR23" s="543"/>
      <c r="BS23" s="243" t="s">
        <v>136</v>
      </c>
      <c r="BT23" s="528" t="str">
        <f>IF(S23="","",S23)</f>
        <v>簡易型Ⅲ</v>
      </c>
      <c r="BU23" s="528"/>
      <c r="BV23" s="528"/>
      <c r="BW23" s="528"/>
      <c r="BX23" s="528"/>
      <c r="BZ23" s="542" t="s">
        <v>137</v>
      </c>
      <c r="CA23" s="542"/>
      <c r="CB23" s="542"/>
      <c r="CC23" s="542"/>
      <c r="CD23" s="243" t="s">
        <v>136</v>
      </c>
      <c r="CE23" s="528" t="str">
        <f>IF(AD23="","",AD23)</f>
        <v>単独企業</v>
      </c>
      <c r="CF23" s="528"/>
      <c r="CG23" s="528"/>
      <c r="CH23" s="528"/>
      <c r="CI23" s="528"/>
      <c r="CJ23" s="528"/>
      <c r="CK23" s="241"/>
      <c r="CL23" s="241"/>
      <c r="CM23" s="236"/>
    </row>
    <row r="24" spans="2:91" s="207" customFormat="1" ht="15" customHeight="1">
      <c r="B24" s="215"/>
      <c r="C24" s="244"/>
      <c r="D24" s="245" t="s">
        <v>138</v>
      </c>
      <c r="E24" s="244"/>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7"/>
      <c r="AH24" s="247"/>
      <c r="AI24" s="247"/>
      <c r="AJ24" s="248"/>
      <c r="AK24" s="249"/>
      <c r="AL24" s="250"/>
      <c r="BC24" s="215"/>
      <c r="BD24" s="244"/>
      <c r="BE24" s="245" t="s">
        <v>138</v>
      </c>
      <c r="BF24" s="251"/>
      <c r="BG24" s="252"/>
      <c r="BH24" s="252"/>
      <c r="BI24" s="252"/>
      <c r="BJ24" s="252"/>
      <c r="BK24" s="252"/>
      <c r="BL24" s="252"/>
      <c r="BM24" s="252"/>
      <c r="BN24" s="252"/>
      <c r="BO24" s="252"/>
      <c r="BP24" s="252"/>
      <c r="BQ24" s="252"/>
      <c r="BR24" s="252"/>
      <c r="BS24" s="252"/>
      <c r="BT24" s="252"/>
      <c r="BU24" s="252"/>
      <c r="BV24" s="252"/>
      <c r="BW24" s="252"/>
      <c r="BX24" s="252"/>
      <c r="BY24" s="252"/>
      <c r="BZ24" s="252"/>
      <c r="CA24" s="252"/>
      <c r="CB24" s="252"/>
      <c r="CC24" s="252"/>
      <c r="CD24" s="252"/>
      <c r="CE24" s="252"/>
      <c r="CF24" s="252"/>
      <c r="CG24" s="252"/>
      <c r="CH24" s="253"/>
      <c r="CI24" s="253"/>
      <c r="CJ24" s="253"/>
      <c r="CK24" s="254"/>
      <c r="CL24" s="255"/>
      <c r="CM24" s="250"/>
    </row>
    <row r="25" spans="2:91" s="88" customFormat="1" ht="15" customHeight="1">
      <c r="B25" s="371"/>
      <c r="C25" s="372"/>
      <c r="D25" s="550" t="s">
        <v>139</v>
      </c>
      <c r="E25" s="550"/>
      <c r="F25" s="550"/>
      <c r="G25" s="550"/>
      <c r="H25" s="550"/>
      <c r="I25" s="550"/>
      <c r="J25" s="550"/>
      <c r="K25" s="550"/>
      <c r="L25" s="550"/>
      <c r="M25" s="550"/>
      <c r="N25" s="550"/>
      <c r="O25" s="550"/>
      <c r="P25" s="550"/>
      <c r="Q25" s="550"/>
      <c r="R25" s="550"/>
      <c r="S25" s="550"/>
      <c r="T25" s="550"/>
      <c r="U25" s="550"/>
      <c r="V25" s="550"/>
      <c r="W25" s="550"/>
      <c r="X25" s="550"/>
      <c r="Y25" s="547" t="s">
        <v>140</v>
      </c>
      <c r="Z25" s="547"/>
      <c r="AA25" s="547"/>
      <c r="AB25" s="547"/>
      <c r="AC25" s="547"/>
      <c r="AD25" s="547"/>
      <c r="AE25" s="547"/>
      <c r="AF25" s="547"/>
      <c r="AG25" s="547"/>
      <c r="AH25" s="547"/>
      <c r="AI25" s="551" t="s">
        <v>141</v>
      </c>
      <c r="AJ25" s="551"/>
      <c r="AK25" s="551"/>
      <c r="AL25" s="354"/>
      <c r="BC25" s="371"/>
      <c r="BD25" s="372"/>
      <c r="BE25" s="550" t="s">
        <v>139</v>
      </c>
      <c r="BF25" s="550"/>
      <c r="BG25" s="550"/>
      <c r="BH25" s="550"/>
      <c r="BI25" s="550"/>
      <c r="BJ25" s="550"/>
      <c r="BK25" s="550"/>
      <c r="BL25" s="550"/>
      <c r="BM25" s="550"/>
      <c r="BN25" s="550"/>
      <c r="BO25" s="550"/>
      <c r="BP25" s="550"/>
      <c r="BQ25" s="550"/>
      <c r="BR25" s="550"/>
      <c r="BS25" s="550"/>
      <c r="BT25" s="550"/>
      <c r="BU25" s="550"/>
      <c r="BV25" s="550"/>
      <c r="BW25" s="550"/>
      <c r="BX25" s="550"/>
      <c r="BY25" s="550"/>
      <c r="BZ25" s="544" t="str">
        <f t="shared" ref="BZ25:BZ35" si="0">IF(Y25="","",Y25)</f>
        <v>申請評価基準</v>
      </c>
      <c r="CA25" s="545"/>
      <c r="CB25" s="545"/>
      <c r="CC25" s="545"/>
      <c r="CD25" s="545"/>
      <c r="CE25" s="545"/>
      <c r="CF25" s="545"/>
      <c r="CG25" s="545"/>
      <c r="CH25" s="545"/>
      <c r="CI25" s="546"/>
      <c r="CJ25" s="547" t="str">
        <f t="shared" ref="CJ25:CJ36" si="1">IF(AI25="","",AI25)</f>
        <v>申請点</v>
      </c>
      <c r="CK25" s="547"/>
      <c r="CL25" s="547"/>
      <c r="CM25" s="354"/>
    </row>
    <row r="26" spans="2:91" s="88" customFormat="1" ht="15" customHeight="1">
      <c r="B26" s="353"/>
      <c r="C26" s="372"/>
      <c r="D26" s="515" t="s">
        <v>459</v>
      </c>
      <c r="E26" s="515"/>
      <c r="F26" s="515"/>
      <c r="G26" s="515"/>
      <c r="H26" s="515"/>
      <c r="I26" s="515"/>
      <c r="J26" s="515"/>
      <c r="K26" s="515"/>
      <c r="L26" s="515"/>
      <c r="M26" s="515"/>
      <c r="N26" s="515"/>
      <c r="O26" s="515"/>
      <c r="P26" s="515"/>
      <c r="Q26" s="515"/>
      <c r="R26" s="515"/>
      <c r="S26" s="515"/>
      <c r="T26" s="515"/>
      <c r="U26" s="515"/>
      <c r="V26" s="515"/>
      <c r="W26" s="515"/>
      <c r="X26" s="515"/>
      <c r="Y26" s="503" t="s">
        <v>142</v>
      </c>
      <c r="Z26" s="504"/>
      <c r="AA26" s="504"/>
      <c r="AB26" s="504"/>
      <c r="AC26" s="504"/>
      <c r="AD26" s="504"/>
      <c r="AE26" s="504"/>
      <c r="AF26" s="504"/>
      <c r="AG26" s="504"/>
      <c r="AH26" s="505"/>
      <c r="AI26" s="506">
        <f>IF(Y26="同種工事の実績あり",1,IF(Y26="類似工事の実績あり",0.5,IF(Y26="その他",0,IF(Y26="設定なし","－",))))</f>
        <v>1</v>
      </c>
      <c r="AJ26" s="506"/>
      <c r="AK26" s="506"/>
      <c r="AL26" s="354"/>
      <c r="AM26" s="350" t="str">
        <f>IF(AND($S$23="標準型",$AD$23="単独企業"),"公告文1-7(1)イ参照",IF(AND($S$23="標準型",$AD$23="共同企業体"),"代表者の実績を申請、公告文1-8(1)ウ参照",IF(AND($S$23="簡易型Ⅰ",$AD$23="単独企業"),"公告文1-7(1)イ参照",IF(AND($S$23="簡易型Ⅰ",$AD$23="共同企業体"),"代表者の実績を申請、公告文1-8(1)ウ参照",IF(AND($S$23="簡易型Ⅱ",$AD$23="単独企業"),"公告文1-7(1)ア参照",IF(AND($S$23="簡易型Ⅱ",$AD$23="共同企業体"),"代表者の実績を申請、公告文1-8(1)イ参照",IF(AND($S$23="簡易型Ⅲ",$AD$23="単独企業"),"公告文1-7(1)ア参照",IF(AND($S$23="簡易型Ⅲ",$AD$23="共同企業体"),"代表者の実績を申請、公告文1-8(1)イ参照"))))))))</f>
        <v>公告文1-7(1)ア参照</v>
      </c>
      <c r="AZ26" s="369"/>
      <c r="BA26" s="369"/>
      <c r="BC26" s="353"/>
      <c r="BD26" s="372"/>
      <c r="BE26" s="507" t="str">
        <f t="shared" ref="BE26:BE36" si="2">IF(D26="","",D26)</f>
        <v>同種・（類似）工事の施工実績</v>
      </c>
      <c r="BF26" s="507"/>
      <c r="BG26" s="507"/>
      <c r="BH26" s="507"/>
      <c r="BI26" s="507"/>
      <c r="BJ26" s="507"/>
      <c r="BK26" s="507"/>
      <c r="BL26" s="507"/>
      <c r="BM26" s="507"/>
      <c r="BN26" s="507"/>
      <c r="BO26" s="507"/>
      <c r="BP26" s="507"/>
      <c r="BQ26" s="507"/>
      <c r="BR26" s="507"/>
      <c r="BS26" s="507"/>
      <c r="BT26" s="507"/>
      <c r="BU26" s="507"/>
      <c r="BV26" s="507"/>
      <c r="BW26" s="507"/>
      <c r="BX26" s="507"/>
      <c r="BY26" s="507"/>
      <c r="BZ26" s="548" t="str">
        <f t="shared" si="0"/>
        <v>同種工事の実績あり</v>
      </c>
      <c r="CA26" s="548"/>
      <c r="CB26" s="548"/>
      <c r="CC26" s="548"/>
      <c r="CD26" s="548"/>
      <c r="CE26" s="548"/>
      <c r="CF26" s="548"/>
      <c r="CG26" s="548"/>
      <c r="CH26" s="548"/>
      <c r="CI26" s="548"/>
      <c r="CJ26" s="549">
        <f t="shared" si="1"/>
        <v>1</v>
      </c>
      <c r="CK26" s="549"/>
      <c r="CL26" s="549"/>
      <c r="CM26" s="354"/>
    </row>
    <row r="27" spans="2:91" s="88" customFormat="1" ht="15" customHeight="1">
      <c r="B27" s="353"/>
      <c r="C27" s="372"/>
      <c r="D27" s="515" t="s">
        <v>460</v>
      </c>
      <c r="E27" s="515"/>
      <c r="F27" s="515"/>
      <c r="G27" s="515"/>
      <c r="H27" s="515"/>
      <c r="I27" s="515"/>
      <c r="J27" s="515"/>
      <c r="K27" s="515"/>
      <c r="L27" s="515"/>
      <c r="M27" s="515"/>
      <c r="N27" s="515"/>
      <c r="O27" s="515"/>
      <c r="P27" s="515"/>
      <c r="Q27" s="515"/>
      <c r="R27" s="515"/>
      <c r="S27" s="515"/>
      <c r="T27" s="515"/>
      <c r="U27" s="515"/>
      <c r="V27" s="515"/>
      <c r="W27" s="515"/>
      <c r="X27" s="515"/>
      <c r="Y27" s="509" t="s">
        <v>332</v>
      </c>
      <c r="Z27" s="509"/>
      <c r="AA27" s="509"/>
      <c r="AB27" s="509"/>
      <c r="AC27" s="509"/>
      <c r="AD27" s="509"/>
      <c r="AE27" s="509"/>
      <c r="AF27" s="509"/>
      <c r="AG27" s="509"/>
      <c r="AH27" s="509"/>
      <c r="AI27" s="510"/>
      <c r="AJ27" s="510"/>
      <c r="AK27" s="510"/>
      <c r="AL27" s="354"/>
      <c r="AM27" s="350" t="str">
        <f t="shared" ref="AM27:AM36" si="3">IF(AND($S$23="標準型",$AD$23="単独企業"),"公告文1-7(1)イ参照",IF(AND($S$23="標準型",$AD$23="共同企業体"),"代表者の実績を申請、公告文1-8(1)ウ参照",IF(AND($S$23="簡易型Ⅰ",$AD$23="単独企業"),"公告文1-7(1)イ参照",IF(AND($S$23="簡易型Ⅰ",$AD$23="共同企業体"),"代表者の実績を申請、公告文1-8(1)ウ参照",IF(AND($S$23="簡易型Ⅱ",$AD$23="単独企業"),"公告文1-7(1)ア参照",IF(AND($S$23="簡易型Ⅱ",$AD$23="共同企業体"),"代表者の実績を申請、公告文1-8(1)イ参照",IF(AND($S$23="簡易型Ⅲ",$AD$23="単独企業"),"公告文1-7(1)ア参照",IF(AND($S$23="簡易型Ⅲ",$AD$23="共同企業体"),"代表者の実績を申請、公告文1-8(1)イ参照"))))))))</f>
        <v>公告文1-7(1)ア参照</v>
      </c>
      <c r="AN27" s="355"/>
      <c r="AX27" s="81"/>
      <c r="AY27" s="356" t="b">
        <f>IF(S23="標準型",AZ27,BA27)</f>
        <v>0</v>
      </c>
      <c r="AZ27" s="357" t="b">
        <f>IF(Y27="82点以上",2,IF(Y27="79点以上82点未満",1,IF(Y27="79点未満",0,IF(Y27="過去３か年度において64点以下の工事成績あり","-1.0",IF(Y27="","－")))))</f>
        <v>0</v>
      </c>
      <c r="BA27" s="357" t="b">
        <f>IF(Y27="82点以上",3,IF(Y27="79点以上82点未満",1.5,IF(Y27="79点未満",0,IF(Y27="過去３か年度において64点以下の工事成績あり","-1.0",IF(Y27="","－")))))</f>
        <v>0</v>
      </c>
      <c r="BC27" s="353"/>
      <c r="BD27" s="372"/>
      <c r="BE27" s="507" t="str">
        <f t="shared" si="2"/>
        <v>工事成績評定点の平均点</v>
      </c>
      <c r="BF27" s="507"/>
      <c r="BG27" s="507"/>
      <c r="BH27" s="507"/>
      <c r="BI27" s="507"/>
      <c r="BJ27" s="507"/>
      <c r="BK27" s="507"/>
      <c r="BL27" s="507"/>
      <c r="BM27" s="507"/>
      <c r="BN27" s="507"/>
      <c r="BO27" s="507"/>
      <c r="BP27" s="507"/>
      <c r="BQ27" s="507"/>
      <c r="BR27" s="507"/>
      <c r="BS27" s="507"/>
      <c r="BT27" s="507"/>
      <c r="BU27" s="507"/>
      <c r="BV27" s="507"/>
      <c r="BW27" s="507"/>
      <c r="BX27" s="507"/>
      <c r="BY27" s="555"/>
      <c r="BZ27" s="552" t="str">
        <f t="shared" si="0"/>
        <v>事前審査登録制度対象</v>
      </c>
      <c r="CA27" s="553"/>
      <c r="CB27" s="553"/>
      <c r="CC27" s="553"/>
      <c r="CD27" s="553"/>
      <c r="CE27" s="553"/>
      <c r="CF27" s="553"/>
      <c r="CG27" s="553"/>
      <c r="CH27" s="553"/>
      <c r="CI27" s="554"/>
      <c r="CJ27" s="510"/>
      <c r="CK27" s="510"/>
      <c r="CL27" s="510"/>
      <c r="CM27" s="354"/>
    </row>
    <row r="28" spans="2:91" s="88" customFormat="1" ht="15" customHeight="1">
      <c r="B28" s="353"/>
      <c r="C28" s="372"/>
      <c r="D28" s="515" t="s">
        <v>461</v>
      </c>
      <c r="E28" s="515"/>
      <c r="F28" s="515"/>
      <c r="G28" s="515"/>
      <c r="H28" s="515"/>
      <c r="I28" s="515"/>
      <c r="J28" s="515"/>
      <c r="K28" s="515"/>
      <c r="L28" s="515"/>
      <c r="M28" s="515"/>
      <c r="N28" s="515"/>
      <c r="O28" s="515"/>
      <c r="P28" s="515"/>
      <c r="Q28" s="515"/>
      <c r="R28" s="515"/>
      <c r="S28" s="515"/>
      <c r="T28" s="515"/>
      <c r="U28" s="515"/>
      <c r="V28" s="515"/>
      <c r="W28" s="515"/>
      <c r="X28" s="515"/>
      <c r="Y28" s="509" t="s">
        <v>332</v>
      </c>
      <c r="Z28" s="509"/>
      <c r="AA28" s="509"/>
      <c r="AB28" s="509"/>
      <c r="AC28" s="509"/>
      <c r="AD28" s="509"/>
      <c r="AE28" s="509"/>
      <c r="AF28" s="509"/>
      <c r="AG28" s="509"/>
      <c r="AH28" s="509"/>
      <c r="AI28" s="510"/>
      <c r="AJ28" s="510"/>
      <c r="AK28" s="510"/>
      <c r="AL28" s="354"/>
      <c r="AM28" s="350" t="str">
        <f t="shared" si="3"/>
        <v>公告文1-7(1)ア参照</v>
      </c>
      <c r="AN28" s="355"/>
      <c r="AX28" s="81"/>
      <c r="AY28" s="356"/>
      <c r="AZ28" s="357"/>
      <c r="BA28" s="357"/>
      <c r="BC28" s="353"/>
      <c r="BD28" s="372"/>
      <c r="BE28" s="507" t="str">
        <f>IF(D28="","",D28)</f>
        <v>優良工事等の表彰実績</v>
      </c>
      <c r="BF28" s="507"/>
      <c r="BG28" s="507"/>
      <c r="BH28" s="507"/>
      <c r="BI28" s="507"/>
      <c r="BJ28" s="507"/>
      <c r="BK28" s="507"/>
      <c r="BL28" s="507"/>
      <c r="BM28" s="507"/>
      <c r="BN28" s="507"/>
      <c r="BO28" s="507"/>
      <c r="BP28" s="507"/>
      <c r="BQ28" s="507"/>
      <c r="BR28" s="507"/>
      <c r="BS28" s="507"/>
      <c r="BT28" s="507"/>
      <c r="BU28" s="507"/>
      <c r="BV28" s="507"/>
      <c r="BW28" s="507"/>
      <c r="BX28" s="507"/>
      <c r="BY28" s="555"/>
      <c r="BZ28" s="508" t="str">
        <f t="shared" si="0"/>
        <v>事前審査登録制度対象</v>
      </c>
      <c r="CA28" s="508"/>
      <c r="CB28" s="508"/>
      <c r="CC28" s="508"/>
      <c r="CD28" s="508"/>
      <c r="CE28" s="508"/>
      <c r="CF28" s="508"/>
      <c r="CG28" s="508"/>
      <c r="CH28" s="508"/>
      <c r="CI28" s="508"/>
      <c r="CJ28" s="510"/>
      <c r="CK28" s="510"/>
      <c r="CL28" s="510"/>
      <c r="CM28" s="354"/>
    </row>
    <row r="29" spans="2:91" s="88" customFormat="1" ht="15" customHeight="1">
      <c r="B29" s="353"/>
      <c r="C29" s="372"/>
      <c r="D29" s="500" t="s">
        <v>462</v>
      </c>
      <c r="E29" s="501"/>
      <c r="F29" s="501"/>
      <c r="G29" s="501"/>
      <c r="H29" s="501"/>
      <c r="I29" s="501"/>
      <c r="J29" s="501"/>
      <c r="K29" s="501"/>
      <c r="L29" s="501"/>
      <c r="M29" s="501"/>
      <c r="N29" s="501"/>
      <c r="O29" s="501"/>
      <c r="P29" s="501"/>
      <c r="Q29" s="501"/>
      <c r="R29" s="501"/>
      <c r="S29" s="501"/>
      <c r="T29" s="501"/>
      <c r="U29" s="501"/>
      <c r="V29" s="501"/>
      <c r="W29" s="501"/>
      <c r="X29" s="502"/>
      <c r="Y29" s="509" t="s">
        <v>332</v>
      </c>
      <c r="Z29" s="509"/>
      <c r="AA29" s="509"/>
      <c r="AB29" s="509"/>
      <c r="AC29" s="509"/>
      <c r="AD29" s="509"/>
      <c r="AE29" s="509"/>
      <c r="AF29" s="509"/>
      <c r="AG29" s="509"/>
      <c r="AH29" s="509"/>
      <c r="AI29" s="510"/>
      <c r="AJ29" s="510"/>
      <c r="AK29" s="510"/>
      <c r="AL29" s="354"/>
      <c r="AM29" s="350" t="str">
        <f t="shared" si="3"/>
        <v>公告文1-7(1)ア参照</v>
      </c>
      <c r="AN29" s="355"/>
      <c r="AX29" s="81"/>
      <c r="AY29" s="356"/>
      <c r="AZ29" s="357"/>
      <c r="BA29" s="357"/>
      <c r="BC29" s="353"/>
      <c r="BD29" s="372"/>
      <c r="BE29" s="555" t="str">
        <f>IF(D29="","",D29)</f>
        <v>週休２日推進工事の施工実績</v>
      </c>
      <c r="BF29" s="620"/>
      <c r="BG29" s="620"/>
      <c r="BH29" s="620"/>
      <c r="BI29" s="620"/>
      <c r="BJ29" s="620"/>
      <c r="BK29" s="620"/>
      <c r="BL29" s="620"/>
      <c r="BM29" s="620"/>
      <c r="BN29" s="620"/>
      <c r="BO29" s="620"/>
      <c r="BP29" s="620"/>
      <c r="BQ29" s="620"/>
      <c r="BR29" s="620"/>
      <c r="BS29" s="620"/>
      <c r="BT29" s="620"/>
      <c r="BU29" s="620"/>
      <c r="BV29" s="620"/>
      <c r="BW29" s="620"/>
      <c r="BX29" s="620"/>
      <c r="BY29" s="621"/>
      <c r="BZ29" s="508" t="str">
        <f t="shared" si="0"/>
        <v>事前審査登録制度対象</v>
      </c>
      <c r="CA29" s="508"/>
      <c r="CB29" s="508"/>
      <c r="CC29" s="508"/>
      <c r="CD29" s="508"/>
      <c r="CE29" s="508"/>
      <c r="CF29" s="508"/>
      <c r="CG29" s="508"/>
      <c r="CH29" s="508"/>
      <c r="CI29" s="508"/>
      <c r="CJ29" s="510"/>
      <c r="CK29" s="510"/>
      <c r="CL29" s="510"/>
      <c r="CM29" s="354"/>
    </row>
    <row r="30" spans="2:91" s="88" customFormat="1" ht="15" customHeight="1">
      <c r="B30" s="353"/>
      <c r="C30" s="372"/>
      <c r="D30" s="515" t="s">
        <v>143</v>
      </c>
      <c r="E30" s="515"/>
      <c r="F30" s="515"/>
      <c r="G30" s="515"/>
      <c r="H30" s="515"/>
      <c r="I30" s="515"/>
      <c r="J30" s="515"/>
      <c r="K30" s="515"/>
      <c r="L30" s="515"/>
      <c r="M30" s="515"/>
      <c r="N30" s="515"/>
      <c r="O30" s="515"/>
      <c r="P30" s="515"/>
      <c r="Q30" s="515"/>
      <c r="R30" s="515"/>
      <c r="S30" s="515"/>
      <c r="T30" s="515"/>
      <c r="U30" s="515"/>
      <c r="V30" s="515"/>
      <c r="W30" s="515"/>
      <c r="X30" s="515"/>
      <c r="Y30" s="503" t="s">
        <v>474</v>
      </c>
      <c r="Z30" s="504"/>
      <c r="AA30" s="504"/>
      <c r="AB30" s="504"/>
      <c r="AC30" s="504"/>
      <c r="AD30" s="504"/>
      <c r="AE30" s="504"/>
      <c r="AF30" s="504"/>
      <c r="AG30" s="504"/>
      <c r="AH30" s="505"/>
      <c r="AI30" s="506" t="str">
        <f>IF(Y30="配置あり",0.5,IF(Y30="配置なし",0,IF(Y30="設定なし","－",)))</f>
        <v>－</v>
      </c>
      <c r="AJ30" s="506"/>
      <c r="AK30" s="506"/>
      <c r="AL30" s="354"/>
      <c r="AM30" s="350" t="str">
        <f t="shared" si="3"/>
        <v>公告文1-7(1)ア参照</v>
      </c>
      <c r="AO30" s="369"/>
      <c r="AP30" s="369"/>
      <c r="AQ30" s="369"/>
      <c r="AR30" s="369"/>
      <c r="AS30" s="369"/>
      <c r="AT30" s="369"/>
      <c r="AU30" s="369"/>
      <c r="AV30" s="369"/>
      <c r="AW30" s="369"/>
      <c r="AX30" s="370"/>
      <c r="AY30" s="368"/>
      <c r="AZ30" s="369"/>
      <c r="BA30" s="369"/>
      <c r="BC30" s="353"/>
      <c r="BD30" s="372"/>
      <c r="BE30" s="507" t="str">
        <f>IF(D30="","",D30)</f>
        <v>登録基幹技能者の配置</v>
      </c>
      <c r="BF30" s="507"/>
      <c r="BG30" s="507"/>
      <c r="BH30" s="507"/>
      <c r="BI30" s="507"/>
      <c r="BJ30" s="507"/>
      <c r="BK30" s="507"/>
      <c r="BL30" s="507"/>
      <c r="BM30" s="507"/>
      <c r="BN30" s="507"/>
      <c r="BO30" s="507"/>
      <c r="BP30" s="507"/>
      <c r="BQ30" s="507"/>
      <c r="BR30" s="507"/>
      <c r="BS30" s="507"/>
      <c r="BT30" s="507"/>
      <c r="BU30" s="507"/>
      <c r="BV30" s="507"/>
      <c r="BW30" s="507"/>
      <c r="BX30" s="507"/>
      <c r="BY30" s="507"/>
      <c r="BZ30" s="508" t="str">
        <f>IF(Y30="","",Y30)</f>
        <v>設定なし</v>
      </c>
      <c r="CA30" s="508"/>
      <c r="CB30" s="508"/>
      <c r="CC30" s="508"/>
      <c r="CD30" s="508"/>
      <c r="CE30" s="508"/>
      <c r="CF30" s="508"/>
      <c r="CG30" s="508"/>
      <c r="CH30" s="508"/>
      <c r="CI30" s="508"/>
      <c r="CJ30" s="506" t="str">
        <f t="shared" ref="CJ30" si="4">IF(AI30="","",AI30)</f>
        <v>－</v>
      </c>
      <c r="CK30" s="506"/>
      <c r="CL30" s="506"/>
      <c r="CM30" s="354"/>
    </row>
    <row r="31" spans="2:91" s="88" customFormat="1" ht="15" customHeight="1">
      <c r="B31" s="353"/>
      <c r="C31" s="372"/>
      <c r="D31" s="500" t="s">
        <v>434</v>
      </c>
      <c r="E31" s="501"/>
      <c r="F31" s="501"/>
      <c r="G31" s="501"/>
      <c r="H31" s="501"/>
      <c r="I31" s="501"/>
      <c r="J31" s="501"/>
      <c r="K31" s="501"/>
      <c r="L31" s="501"/>
      <c r="M31" s="501"/>
      <c r="N31" s="501"/>
      <c r="O31" s="501"/>
      <c r="P31" s="501"/>
      <c r="Q31" s="501"/>
      <c r="R31" s="501"/>
      <c r="S31" s="501"/>
      <c r="T31" s="501"/>
      <c r="U31" s="501"/>
      <c r="V31" s="501"/>
      <c r="W31" s="501"/>
      <c r="X31" s="502"/>
      <c r="Y31" s="503" t="s">
        <v>435</v>
      </c>
      <c r="Z31" s="504"/>
      <c r="AA31" s="504"/>
      <c r="AB31" s="504"/>
      <c r="AC31" s="504"/>
      <c r="AD31" s="504"/>
      <c r="AE31" s="504"/>
      <c r="AF31" s="504"/>
      <c r="AG31" s="504"/>
      <c r="AH31" s="505"/>
      <c r="AI31" s="506">
        <f>IF(Y31="活用申請あり",0.5,IF(Y31="活用申請なし",0,IF(Y31="設定なし","－",)))</f>
        <v>0.5</v>
      </c>
      <c r="AJ31" s="506"/>
      <c r="AK31" s="506"/>
      <c r="AL31" s="354"/>
      <c r="AM31" s="350" t="str">
        <f t="shared" si="3"/>
        <v>公告文1-7(1)ア参照</v>
      </c>
      <c r="AO31" s="369"/>
      <c r="AP31" s="369"/>
      <c r="AQ31" s="369"/>
      <c r="AR31" s="369"/>
      <c r="AS31" s="369"/>
      <c r="AT31" s="369"/>
      <c r="AU31" s="369"/>
      <c r="AV31" s="369"/>
      <c r="AW31" s="369"/>
      <c r="AX31" s="370"/>
      <c r="AY31" s="368"/>
      <c r="AZ31" s="369"/>
      <c r="BA31" s="369"/>
      <c r="BC31" s="353"/>
      <c r="BD31" s="372"/>
      <c r="BE31" s="507" t="str">
        <f>IF(D31="","",D31)</f>
        <v>建設ｷｬﾘｱｱｯﾌﾟｼｽﾃﾑの活用申請（当該工事）</v>
      </c>
      <c r="BF31" s="507"/>
      <c r="BG31" s="507"/>
      <c r="BH31" s="507"/>
      <c r="BI31" s="507"/>
      <c r="BJ31" s="507"/>
      <c r="BK31" s="507"/>
      <c r="BL31" s="507"/>
      <c r="BM31" s="507"/>
      <c r="BN31" s="507"/>
      <c r="BO31" s="507"/>
      <c r="BP31" s="507"/>
      <c r="BQ31" s="507"/>
      <c r="BR31" s="507"/>
      <c r="BS31" s="507"/>
      <c r="BT31" s="507"/>
      <c r="BU31" s="507"/>
      <c r="BV31" s="507"/>
      <c r="BW31" s="507"/>
      <c r="BX31" s="507"/>
      <c r="BY31" s="507"/>
      <c r="BZ31" s="508" t="str">
        <f t="shared" si="0"/>
        <v>活用申請あり</v>
      </c>
      <c r="CA31" s="508"/>
      <c r="CB31" s="508"/>
      <c r="CC31" s="508"/>
      <c r="CD31" s="508"/>
      <c r="CE31" s="508"/>
      <c r="CF31" s="508"/>
      <c r="CG31" s="508"/>
      <c r="CH31" s="508"/>
      <c r="CI31" s="508"/>
      <c r="CJ31" s="506">
        <f t="shared" ref="CJ31" si="5">IF(AI31="","",AI31)</f>
        <v>0.5</v>
      </c>
      <c r="CK31" s="506"/>
      <c r="CL31" s="506"/>
      <c r="CM31" s="354"/>
    </row>
    <row r="32" spans="2:91" s="373" customFormat="1" ht="15" customHeight="1">
      <c r="B32" s="353"/>
      <c r="C32" s="372"/>
      <c r="D32" s="515" t="s">
        <v>463</v>
      </c>
      <c r="E32" s="515"/>
      <c r="F32" s="515"/>
      <c r="G32" s="515"/>
      <c r="H32" s="515"/>
      <c r="I32" s="515"/>
      <c r="J32" s="515"/>
      <c r="K32" s="515"/>
      <c r="L32" s="515"/>
      <c r="M32" s="515"/>
      <c r="N32" s="515"/>
      <c r="O32" s="515"/>
      <c r="P32" s="515"/>
      <c r="Q32" s="515"/>
      <c r="R32" s="515"/>
      <c r="S32" s="515"/>
      <c r="T32" s="515"/>
      <c r="U32" s="515"/>
      <c r="V32" s="515"/>
      <c r="W32" s="515"/>
      <c r="X32" s="515"/>
      <c r="Y32" s="509" t="s">
        <v>332</v>
      </c>
      <c r="Z32" s="509"/>
      <c r="AA32" s="509"/>
      <c r="AB32" s="509"/>
      <c r="AC32" s="509"/>
      <c r="AD32" s="509"/>
      <c r="AE32" s="509"/>
      <c r="AF32" s="509"/>
      <c r="AG32" s="509"/>
      <c r="AH32" s="509"/>
      <c r="AI32" s="510"/>
      <c r="AJ32" s="510"/>
      <c r="AK32" s="510"/>
      <c r="AL32" s="354"/>
      <c r="AM32" s="350" t="str">
        <f t="shared" si="3"/>
        <v>公告文1-7(1)ア参照</v>
      </c>
      <c r="AY32" s="374"/>
      <c r="AZ32" s="374"/>
      <c r="BA32" s="374"/>
      <c r="BC32" s="353"/>
      <c r="BD32" s="372"/>
      <c r="BE32" s="507" t="str">
        <f t="shared" ref="BE32:BE33" si="6">IF(D32="","",D32)</f>
        <v>ICT活用工事の施工実績又は３次元データ納品工事の実績</v>
      </c>
      <c r="BF32" s="507"/>
      <c r="BG32" s="507"/>
      <c r="BH32" s="507"/>
      <c r="BI32" s="507"/>
      <c r="BJ32" s="507"/>
      <c r="BK32" s="507"/>
      <c r="BL32" s="507"/>
      <c r="BM32" s="507"/>
      <c r="BN32" s="507"/>
      <c r="BO32" s="507"/>
      <c r="BP32" s="507"/>
      <c r="BQ32" s="507"/>
      <c r="BR32" s="507"/>
      <c r="BS32" s="507"/>
      <c r="BT32" s="507"/>
      <c r="BU32" s="507"/>
      <c r="BV32" s="507"/>
      <c r="BW32" s="507"/>
      <c r="BX32" s="507"/>
      <c r="BY32" s="507"/>
      <c r="BZ32" s="511" t="str">
        <f t="shared" si="0"/>
        <v>事前審査登録制度対象</v>
      </c>
      <c r="CA32" s="511"/>
      <c r="CB32" s="511"/>
      <c r="CC32" s="511"/>
      <c r="CD32" s="511"/>
      <c r="CE32" s="511"/>
      <c r="CF32" s="511"/>
      <c r="CG32" s="511"/>
      <c r="CH32" s="511"/>
      <c r="CI32" s="511"/>
      <c r="CJ32" s="510"/>
      <c r="CK32" s="510"/>
      <c r="CL32" s="510"/>
      <c r="CM32" s="354"/>
    </row>
    <row r="33" spans="2:91" s="373" customFormat="1" ht="15" customHeight="1">
      <c r="B33" s="353"/>
      <c r="C33" s="372"/>
      <c r="D33" s="500" t="s">
        <v>432</v>
      </c>
      <c r="E33" s="501"/>
      <c r="F33" s="501"/>
      <c r="G33" s="501"/>
      <c r="H33" s="501"/>
      <c r="I33" s="501"/>
      <c r="J33" s="501"/>
      <c r="K33" s="501"/>
      <c r="L33" s="501"/>
      <c r="M33" s="501"/>
      <c r="N33" s="501"/>
      <c r="O33" s="501"/>
      <c r="P33" s="501"/>
      <c r="Q33" s="501"/>
      <c r="R33" s="501"/>
      <c r="S33" s="501"/>
      <c r="T33" s="501"/>
      <c r="U33" s="501"/>
      <c r="V33" s="501"/>
      <c r="W33" s="501"/>
      <c r="X33" s="502"/>
      <c r="Y33" s="509" t="s">
        <v>332</v>
      </c>
      <c r="Z33" s="509"/>
      <c r="AA33" s="509"/>
      <c r="AB33" s="509"/>
      <c r="AC33" s="509"/>
      <c r="AD33" s="509"/>
      <c r="AE33" s="509"/>
      <c r="AF33" s="509"/>
      <c r="AG33" s="509"/>
      <c r="AH33" s="509"/>
      <c r="AI33" s="510"/>
      <c r="AJ33" s="510"/>
      <c r="AK33" s="510"/>
      <c r="AL33" s="354"/>
      <c r="AM33" s="350" t="str">
        <f t="shared" si="3"/>
        <v>公告文1-7(1)ア参照</v>
      </c>
      <c r="AY33" s="374"/>
      <c r="AZ33" s="374"/>
      <c r="BA33" s="374"/>
      <c r="BC33" s="353"/>
      <c r="BD33" s="372"/>
      <c r="BE33" s="507" t="str">
        <f t="shared" si="6"/>
        <v>静岡県ICT普及啓発活動の実績</v>
      </c>
      <c r="BF33" s="507"/>
      <c r="BG33" s="507"/>
      <c r="BH33" s="507"/>
      <c r="BI33" s="507"/>
      <c r="BJ33" s="507"/>
      <c r="BK33" s="507"/>
      <c r="BL33" s="507"/>
      <c r="BM33" s="507"/>
      <c r="BN33" s="507"/>
      <c r="BO33" s="507"/>
      <c r="BP33" s="507"/>
      <c r="BQ33" s="507"/>
      <c r="BR33" s="507"/>
      <c r="BS33" s="507"/>
      <c r="BT33" s="507"/>
      <c r="BU33" s="507"/>
      <c r="BV33" s="507"/>
      <c r="BW33" s="507"/>
      <c r="BX33" s="507"/>
      <c r="BY33" s="507"/>
      <c r="BZ33" s="511" t="str">
        <f t="shared" si="0"/>
        <v>事前審査登録制度対象</v>
      </c>
      <c r="CA33" s="511"/>
      <c r="CB33" s="511"/>
      <c r="CC33" s="511"/>
      <c r="CD33" s="511"/>
      <c r="CE33" s="511"/>
      <c r="CF33" s="511"/>
      <c r="CG33" s="511"/>
      <c r="CH33" s="511"/>
      <c r="CI33" s="511"/>
      <c r="CJ33" s="510"/>
      <c r="CK33" s="510"/>
      <c r="CL33" s="510"/>
      <c r="CM33" s="354"/>
    </row>
    <row r="34" spans="2:91" s="373" customFormat="1" ht="15" customHeight="1">
      <c r="B34" s="353"/>
      <c r="C34" s="372"/>
      <c r="D34" s="515" t="s">
        <v>414</v>
      </c>
      <c r="E34" s="515"/>
      <c r="F34" s="515"/>
      <c r="G34" s="515"/>
      <c r="H34" s="515"/>
      <c r="I34" s="515"/>
      <c r="J34" s="515"/>
      <c r="K34" s="515"/>
      <c r="L34" s="515"/>
      <c r="M34" s="515"/>
      <c r="N34" s="515"/>
      <c r="O34" s="515"/>
      <c r="P34" s="515"/>
      <c r="Q34" s="515"/>
      <c r="R34" s="515"/>
      <c r="S34" s="515"/>
      <c r="T34" s="515"/>
      <c r="U34" s="515"/>
      <c r="V34" s="515"/>
      <c r="W34" s="515"/>
      <c r="X34" s="515"/>
      <c r="Y34" s="509" t="s">
        <v>332</v>
      </c>
      <c r="Z34" s="509"/>
      <c r="AA34" s="509"/>
      <c r="AB34" s="509"/>
      <c r="AC34" s="509"/>
      <c r="AD34" s="509"/>
      <c r="AE34" s="509"/>
      <c r="AF34" s="509"/>
      <c r="AG34" s="509"/>
      <c r="AH34" s="509"/>
      <c r="AI34" s="510"/>
      <c r="AJ34" s="510"/>
      <c r="AK34" s="510"/>
      <c r="AL34" s="354"/>
      <c r="AM34" s="350" t="str">
        <f t="shared" si="3"/>
        <v>公告文1-7(1)ア参照</v>
      </c>
      <c r="AY34" s="374">
        <f>IF(AND($S$23="標準型",Y34="認証あり（活用工事あり）"),1,IF(AND($S$23="標準型",Y34="認証あり"),0.5,IF(AND($S$23="標準型",Y34="認証なし"),0,IF(AND($S$23="標準型",Y34="設定なし"),"－",))))</f>
        <v>0</v>
      </c>
      <c r="AZ34" s="374">
        <f>IF(AND($S$23="簡易型Ⅰ",Y34="認証あり（活用工事あり）"),2,IF(AND($S$23="簡易型Ⅰ",Y34="認証あり"),1,IF(AND($S$23="簡易型Ⅰ",Y34="認証なし"),0,IF(AND($S$23="簡易型Ⅰ",Y34="設定なし"),"－",))))</f>
        <v>0</v>
      </c>
      <c r="BA34" s="374">
        <f>IF(AND($S$23="簡易型Ⅱ",Y34="認証あり（活用工事あり）"),2,IF(AND($S$23="簡易型Ⅱ",Y34="認証あり"),1,IF(AND($S$23="簡易型Ⅱ",Y34="認証なし"),0,IF(AND($S$23="簡易型Ⅱ",Y34="設定なし"),"－",))))</f>
        <v>0</v>
      </c>
      <c r="BC34" s="353"/>
      <c r="BD34" s="372"/>
      <c r="BE34" s="507" t="str">
        <f t="shared" si="2"/>
        <v>品質管理・環境ﾏﾈｼﾞﾒﾝﾄｼｽﾃﾑの取組状況</v>
      </c>
      <c r="BF34" s="507"/>
      <c r="BG34" s="507"/>
      <c r="BH34" s="507"/>
      <c r="BI34" s="507"/>
      <c r="BJ34" s="507"/>
      <c r="BK34" s="507"/>
      <c r="BL34" s="507"/>
      <c r="BM34" s="507"/>
      <c r="BN34" s="507"/>
      <c r="BO34" s="507"/>
      <c r="BP34" s="507"/>
      <c r="BQ34" s="507"/>
      <c r="BR34" s="507"/>
      <c r="BS34" s="507"/>
      <c r="BT34" s="507"/>
      <c r="BU34" s="507"/>
      <c r="BV34" s="507"/>
      <c r="BW34" s="507"/>
      <c r="BX34" s="507"/>
      <c r="BY34" s="507"/>
      <c r="BZ34" s="511" t="str">
        <f t="shared" si="0"/>
        <v>事前審査登録制度対象</v>
      </c>
      <c r="CA34" s="511"/>
      <c r="CB34" s="511"/>
      <c r="CC34" s="511"/>
      <c r="CD34" s="511"/>
      <c r="CE34" s="511"/>
      <c r="CF34" s="511"/>
      <c r="CG34" s="511"/>
      <c r="CH34" s="511"/>
      <c r="CI34" s="511"/>
      <c r="CJ34" s="510"/>
      <c r="CK34" s="510"/>
      <c r="CL34" s="510"/>
      <c r="CM34" s="354"/>
    </row>
    <row r="35" spans="2:91" s="88" customFormat="1" ht="15" customHeight="1">
      <c r="B35" s="353"/>
      <c r="C35" s="372"/>
      <c r="D35" s="515" t="s">
        <v>343</v>
      </c>
      <c r="E35" s="515"/>
      <c r="F35" s="515"/>
      <c r="G35" s="515"/>
      <c r="H35" s="515"/>
      <c r="I35" s="515"/>
      <c r="J35" s="515"/>
      <c r="K35" s="515"/>
      <c r="L35" s="515"/>
      <c r="M35" s="515"/>
      <c r="N35" s="515"/>
      <c r="O35" s="515"/>
      <c r="P35" s="515"/>
      <c r="Q35" s="515"/>
      <c r="R35" s="515"/>
      <c r="S35" s="515"/>
      <c r="T35" s="515"/>
      <c r="U35" s="515"/>
      <c r="V35" s="515"/>
      <c r="W35" s="515"/>
      <c r="X35" s="515"/>
      <c r="Y35" s="503" t="s">
        <v>474</v>
      </c>
      <c r="Z35" s="504"/>
      <c r="AA35" s="504"/>
      <c r="AB35" s="504"/>
      <c r="AC35" s="504"/>
      <c r="AD35" s="504"/>
      <c r="AE35" s="504"/>
      <c r="AF35" s="504"/>
      <c r="AG35" s="504"/>
      <c r="AH35" s="505"/>
      <c r="AI35" s="506" t="str">
        <f>IF(Y35="特殊工事の実績あり",1,IF(Y35="特殊工事の実績なし",0,IF(Y35="設定なし","－",)))</f>
        <v>－</v>
      </c>
      <c r="AJ35" s="506"/>
      <c r="AK35" s="506"/>
      <c r="AL35" s="354"/>
      <c r="AM35" s="350" t="str">
        <f t="shared" si="3"/>
        <v>公告文1-7(1)ア参照</v>
      </c>
      <c r="AO35" s="369"/>
      <c r="AP35" s="369"/>
      <c r="AQ35" s="369"/>
      <c r="AR35" s="369"/>
      <c r="AS35" s="369"/>
      <c r="AT35" s="369"/>
      <c r="AU35" s="369"/>
      <c r="AV35" s="369"/>
      <c r="AW35" s="369"/>
      <c r="AX35" s="370"/>
      <c r="AY35" s="368"/>
      <c r="AZ35" s="369"/>
      <c r="BA35" s="369"/>
      <c r="BC35" s="353"/>
      <c r="BD35" s="372"/>
      <c r="BE35" s="507" t="str">
        <f t="shared" si="2"/>
        <v>特殊な工事の施工実績</v>
      </c>
      <c r="BF35" s="507"/>
      <c r="BG35" s="507"/>
      <c r="BH35" s="507"/>
      <c r="BI35" s="507"/>
      <c r="BJ35" s="507"/>
      <c r="BK35" s="507"/>
      <c r="BL35" s="507"/>
      <c r="BM35" s="507"/>
      <c r="BN35" s="507"/>
      <c r="BO35" s="507"/>
      <c r="BP35" s="507"/>
      <c r="BQ35" s="507"/>
      <c r="BR35" s="507"/>
      <c r="BS35" s="507"/>
      <c r="BT35" s="507"/>
      <c r="BU35" s="507"/>
      <c r="BV35" s="507"/>
      <c r="BW35" s="507"/>
      <c r="BX35" s="507"/>
      <c r="BY35" s="507"/>
      <c r="BZ35" s="508" t="str">
        <f t="shared" si="0"/>
        <v>設定なし</v>
      </c>
      <c r="CA35" s="508"/>
      <c r="CB35" s="508"/>
      <c r="CC35" s="508"/>
      <c r="CD35" s="508"/>
      <c r="CE35" s="508"/>
      <c r="CF35" s="508"/>
      <c r="CG35" s="508"/>
      <c r="CH35" s="508"/>
      <c r="CI35" s="508"/>
      <c r="CJ35" s="506" t="str">
        <f t="shared" si="1"/>
        <v>－</v>
      </c>
      <c r="CK35" s="506"/>
      <c r="CL35" s="506"/>
      <c r="CM35" s="354"/>
    </row>
    <row r="36" spans="2:91" s="88" customFormat="1" ht="15" customHeight="1">
      <c r="B36" s="353"/>
      <c r="C36" s="372"/>
      <c r="D36" s="507" t="str">
        <f>基本データ入力シート!I20</f>
        <v>自社工場における製作</v>
      </c>
      <c r="E36" s="507"/>
      <c r="F36" s="507"/>
      <c r="G36" s="507"/>
      <c r="H36" s="507"/>
      <c r="I36" s="507"/>
      <c r="J36" s="507"/>
      <c r="K36" s="507"/>
      <c r="L36" s="507"/>
      <c r="M36" s="507"/>
      <c r="N36" s="507"/>
      <c r="O36" s="507"/>
      <c r="P36" s="507"/>
      <c r="Q36" s="507"/>
      <c r="R36" s="507"/>
      <c r="S36" s="507"/>
      <c r="T36" s="507"/>
      <c r="U36" s="507"/>
      <c r="V36" s="507"/>
      <c r="W36" s="507"/>
      <c r="X36" s="507"/>
      <c r="Y36" s="503" t="s">
        <v>474</v>
      </c>
      <c r="Z36" s="504"/>
      <c r="AA36" s="504"/>
      <c r="AB36" s="504"/>
      <c r="AC36" s="504"/>
      <c r="AD36" s="504"/>
      <c r="AE36" s="504"/>
      <c r="AF36" s="504"/>
      <c r="AG36" s="504"/>
      <c r="AH36" s="505"/>
      <c r="AI36" s="506" t="str">
        <f>IF(Y36="自社工場における製作",1,IF(Y36="その他",0,IF(Y36="設定なし","－",)))</f>
        <v>－</v>
      </c>
      <c r="AJ36" s="506"/>
      <c r="AK36" s="506"/>
      <c r="AL36" s="354"/>
      <c r="AM36" s="350" t="str">
        <f t="shared" si="3"/>
        <v>公告文1-7(1)ア参照</v>
      </c>
      <c r="AO36" s="369"/>
      <c r="AP36" s="369"/>
      <c r="AQ36" s="369"/>
      <c r="AR36" s="369"/>
      <c r="AS36" s="369"/>
      <c r="AT36" s="369"/>
      <c r="AU36" s="369"/>
      <c r="AV36" s="369"/>
      <c r="AW36" s="369"/>
      <c r="AX36" s="370"/>
      <c r="AY36" s="368"/>
      <c r="AZ36" s="369"/>
      <c r="BA36" s="369"/>
      <c r="BC36" s="353"/>
      <c r="BD36" s="372"/>
      <c r="BE36" s="507" t="str">
        <f t="shared" si="2"/>
        <v>自社工場における製作</v>
      </c>
      <c r="BF36" s="507"/>
      <c r="BG36" s="507"/>
      <c r="BH36" s="507"/>
      <c r="BI36" s="507"/>
      <c r="BJ36" s="507"/>
      <c r="BK36" s="507"/>
      <c r="BL36" s="507"/>
      <c r="BM36" s="507"/>
      <c r="BN36" s="507"/>
      <c r="BO36" s="507"/>
      <c r="BP36" s="507"/>
      <c r="BQ36" s="507"/>
      <c r="BR36" s="507"/>
      <c r="BS36" s="507"/>
      <c r="BT36" s="507"/>
      <c r="BU36" s="507"/>
      <c r="BV36" s="507"/>
      <c r="BW36" s="507"/>
      <c r="BX36" s="507"/>
      <c r="BY36" s="507"/>
      <c r="BZ36" s="508" t="str">
        <f>IF(Y36="","",Y36)</f>
        <v>設定なし</v>
      </c>
      <c r="CA36" s="508"/>
      <c r="CB36" s="508"/>
      <c r="CC36" s="508"/>
      <c r="CD36" s="508"/>
      <c r="CE36" s="508"/>
      <c r="CF36" s="508"/>
      <c r="CG36" s="508"/>
      <c r="CH36" s="508"/>
      <c r="CI36" s="508"/>
      <c r="CJ36" s="506" t="str">
        <f t="shared" si="1"/>
        <v>－</v>
      </c>
      <c r="CK36" s="506"/>
      <c r="CL36" s="506"/>
      <c r="CM36" s="354"/>
    </row>
    <row r="37" spans="2:91" s="207" customFormat="1" ht="15" customHeight="1">
      <c r="B37" s="256"/>
      <c r="C37" s="226"/>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525"/>
      <c r="AC37" s="525"/>
      <c r="AD37" s="525"/>
      <c r="AE37" s="259"/>
      <c r="AF37" s="258"/>
      <c r="AG37" s="258"/>
      <c r="AH37" s="258"/>
      <c r="AI37" s="260"/>
      <c r="AJ37" s="260"/>
      <c r="AK37" s="260"/>
      <c r="AL37" s="227"/>
      <c r="AM37" s="206"/>
      <c r="AZ37" s="257"/>
      <c r="BA37" s="257"/>
      <c r="BC37" s="256"/>
      <c r="BD37" s="226"/>
      <c r="BE37" s="261"/>
      <c r="BF37" s="261"/>
      <c r="BG37" s="261"/>
      <c r="BH37" s="261"/>
      <c r="BI37" s="261"/>
      <c r="BJ37" s="261"/>
      <c r="BK37" s="261"/>
      <c r="BL37" s="261"/>
      <c r="BM37" s="261"/>
      <c r="BN37" s="261"/>
      <c r="BO37" s="261"/>
      <c r="BP37" s="261"/>
      <c r="BQ37" s="261"/>
      <c r="BR37" s="261"/>
      <c r="BS37" s="261"/>
      <c r="BT37" s="261"/>
      <c r="BU37" s="261"/>
      <c r="BV37" s="261"/>
      <c r="BW37" s="261"/>
      <c r="BX37" s="261"/>
      <c r="BY37" s="261"/>
      <c r="BZ37" s="260"/>
      <c r="CA37" s="260"/>
      <c r="CB37" s="260"/>
      <c r="CC37" s="258"/>
      <c r="CD37" s="258"/>
      <c r="CE37" s="258"/>
      <c r="CF37" s="258"/>
      <c r="CG37" s="258"/>
      <c r="CH37" s="258"/>
      <c r="CI37" s="258"/>
      <c r="CJ37" s="258"/>
      <c r="CK37" s="258"/>
      <c r="CL37" s="258"/>
      <c r="CM37" s="227"/>
    </row>
    <row r="38" spans="2:91" s="207" customFormat="1" ht="15" customHeight="1">
      <c r="B38" s="215"/>
      <c r="C38" s="226"/>
      <c r="D38" s="245" t="s">
        <v>145</v>
      </c>
      <c r="E38" s="251"/>
      <c r="F38" s="251"/>
      <c r="G38" s="252"/>
      <c r="H38" s="252"/>
      <c r="I38" s="252"/>
      <c r="J38" s="252"/>
      <c r="K38" s="252"/>
      <c r="L38" s="252"/>
      <c r="M38" s="252"/>
      <c r="N38" s="252"/>
      <c r="O38" s="252"/>
      <c r="P38" s="252"/>
      <c r="Q38" s="252"/>
      <c r="R38" s="252"/>
      <c r="S38" s="252"/>
      <c r="T38" s="252"/>
      <c r="U38" s="252"/>
      <c r="V38" s="252"/>
      <c r="W38" s="252"/>
      <c r="X38" s="252"/>
      <c r="Y38" s="253"/>
      <c r="Z38" s="253"/>
      <c r="AA38" s="254"/>
      <c r="AB38" s="252"/>
      <c r="AC38" s="252"/>
      <c r="AD38" s="252"/>
      <c r="AE38" s="252"/>
      <c r="AF38" s="252"/>
      <c r="AG38" s="252"/>
      <c r="AH38" s="252"/>
      <c r="AI38" s="252"/>
      <c r="AJ38" s="252"/>
      <c r="AK38" s="253"/>
      <c r="AL38" s="250"/>
      <c r="AS38" s="203"/>
      <c r="AT38" s="203"/>
      <c r="AU38" s="203"/>
      <c r="BC38" s="215"/>
      <c r="BD38" s="226"/>
      <c r="BE38" s="262" t="s">
        <v>146</v>
      </c>
      <c r="BF38" s="263"/>
      <c r="BG38" s="263"/>
      <c r="BH38" s="264"/>
      <c r="BI38" s="264"/>
      <c r="BJ38" s="264"/>
      <c r="BK38" s="264"/>
      <c r="BL38" s="264"/>
      <c r="BM38" s="264"/>
      <c r="BN38" s="264"/>
      <c r="BO38" s="264"/>
      <c r="BP38" s="264"/>
      <c r="BQ38" s="264"/>
      <c r="BR38" s="264"/>
      <c r="BS38" s="264"/>
      <c r="BT38" s="264"/>
      <c r="BU38" s="264"/>
      <c r="BV38" s="264"/>
      <c r="BW38" s="264"/>
      <c r="BX38" s="264"/>
      <c r="BY38" s="264"/>
      <c r="BZ38" s="266"/>
      <c r="CA38" s="266"/>
      <c r="CB38" s="267"/>
      <c r="CC38" s="252"/>
      <c r="CD38" s="252"/>
      <c r="CE38" s="252"/>
      <c r="CF38" s="252"/>
      <c r="CG38" s="252"/>
      <c r="CH38" s="252"/>
      <c r="CI38" s="252"/>
      <c r="CJ38" s="252"/>
      <c r="CK38" s="252"/>
      <c r="CL38" s="253"/>
      <c r="CM38" s="250"/>
    </row>
    <row r="39" spans="2:91" s="207" customFormat="1" ht="15" customHeight="1">
      <c r="B39" s="215"/>
      <c r="C39" s="265"/>
      <c r="D39" s="516" t="s">
        <v>139</v>
      </c>
      <c r="E39" s="516"/>
      <c r="F39" s="516"/>
      <c r="G39" s="516"/>
      <c r="H39" s="516"/>
      <c r="I39" s="516"/>
      <c r="J39" s="516"/>
      <c r="K39" s="516"/>
      <c r="L39" s="516"/>
      <c r="M39" s="516"/>
      <c r="N39" s="516"/>
      <c r="O39" s="516"/>
      <c r="P39" s="516"/>
      <c r="Q39" s="516"/>
      <c r="R39" s="516"/>
      <c r="S39" s="516"/>
      <c r="T39" s="516"/>
      <c r="U39" s="516"/>
      <c r="V39" s="516"/>
      <c r="W39" s="516"/>
      <c r="X39" s="516"/>
      <c r="Y39" s="517" t="s">
        <v>140</v>
      </c>
      <c r="Z39" s="517"/>
      <c r="AA39" s="517"/>
      <c r="AB39" s="517"/>
      <c r="AC39" s="517"/>
      <c r="AD39" s="517"/>
      <c r="AE39" s="517"/>
      <c r="AF39" s="517"/>
      <c r="AG39" s="517"/>
      <c r="AH39" s="517"/>
      <c r="AI39" s="518" t="s">
        <v>141</v>
      </c>
      <c r="AJ39" s="518"/>
      <c r="AK39" s="518"/>
      <c r="AL39" s="227"/>
      <c r="AM39" s="268"/>
      <c r="AT39" s="203"/>
      <c r="AU39" s="203"/>
      <c r="BC39" s="215"/>
      <c r="BD39" s="265"/>
      <c r="BE39" s="516" t="s">
        <v>139</v>
      </c>
      <c r="BF39" s="516"/>
      <c r="BG39" s="516"/>
      <c r="BH39" s="516"/>
      <c r="BI39" s="516"/>
      <c r="BJ39" s="516"/>
      <c r="BK39" s="516"/>
      <c r="BL39" s="516"/>
      <c r="BM39" s="516"/>
      <c r="BN39" s="516"/>
      <c r="BO39" s="516"/>
      <c r="BP39" s="516"/>
      <c r="BQ39" s="516"/>
      <c r="BR39" s="516"/>
      <c r="BS39" s="516"/>
      <c r="BT39" s="516"/>
      <c r="BU39" s="516"/>
      <c r="BV39" s="516"/>
      <c r="BW39" s="516"/>
      <c r="BX39" s="516"/>
      <c r="BY39" s="516"/>
      <c r="BZ39" s="519" t="str">
        <f t="shared" ref="BZ39:BZ51" si="7">IF(Y39="","",Y39)</f>
        <v>申請評価基準</v>
      </c>
      <c r="CA39" s="520"/>
      <c r="CB39" s="520"/>
      <c r="CC39" s="520"/>
      <c r="CD39" s="520"/>
      <c r="CE39" s="520"/>
      <c r="CF39" s="520"/>
      <c r="CG39" s="520"/>
      <c r="CH39" s="520"/>
      <c r="CI39" s="521"/>
      <c r="CJ39" s="517" t="str">
        <f t="shared" ref="CJ39:CJ40" si="8">IF(AI39="","",AI39)</f>
        <v>申請点</v>
      </c>
      <c r="CK39" s="517"/>
      <c r="CL39" s="517"/>
      <c r="CM39" s="227"/>
    </row>
    <row r="40" spans="2:91" s="207" customFormat="1" ht="15" customHeight="1">
      <c r="B40" s="215"/>
      <c r="C40" s="244"/>
      <c r="D40" s="515" t="s">
        <v>147</v>
      </c>
      <c r="E40" s="515"/>
      <c r="F40" s="515"/>
      <c r="G40" s="515"/>
      <c r="H40" s="515"/>
      <c r="I40" s="515"/>
      <c r="J40" s="515"/>
      <c r="K40" s="515"/>
      <c r="L40" s="515"/>
      <c r="M40" s="515"/>
      <c r="N40" s="515"/>
      <c r="O40" s="515"/>
      <c r="P40" s="515"/>
      <c r="Q40" s="515"/>
      <c r="R40" s="515"/>
      <c r="S40" s="515"/>
      <c r="T40" s="515"/>
      <c r="U40" s="515"/>
      <c r="V40" s="515"/>
      <c r="W40" s="515"/>
      <c r="X40" s="515"/>
      <c r="Y40" s="564" t="s">
        <v>431</v>
      </c>
      <c r="Z40" s="564"/>
      <c r="AA40" s="564"/>
      <c r="AB40" s="564"/>
      <c r="AC40" s="564"/>
      <c r="AD40" s="564"/>
      <c r="AE40" s="564"/>
      <c r="AF40" s="564"/>
      <c r="AG40" s="564"/>
      <c r="AH40" s="564"/>
      <c r="AI40" s="506">
        <f>IF(Y40="条件を満たす営業所あり",1,IF(Y40="その他",0,IF(Y40="設定なし","－",)))</f>
        <v>1</v>
      </c>
      <c r="AJ40" s="506"/>
      <c r="AK40" s="506"/>
      <c r="AL40" s="227"/>
      <c r="AM40" s="350" t="str">
        <f>IF(AND($S$23="標準型",$AD$23="単独企業"),"公告文1-7(1)イ参照",IF(AND($S$23="標準型",$AD$23="共同企業体"),"代表者の実績を申請、公告文1-8(1)ウ参照",IF(AND($S$23="簡易型Ⅰ",$AD$23="単独企業"),"公告文1-7(1)イ参照",IF(AND($S$23="簡易型Ⅰ",$AD$23="共同企業体"),"代表者の実績を申請、公告文1-8(1)ウ参照",IF(AND($S$23="簡易型Ⅱ",$AD$23="単独企業"),"公告文1-7(1)ア参照",IF(AND($S$23="簡易型Ⅱ",$AD$23="共同企業体"),"代表者の実績を申請、公告文1-8(1)イ参照",IF(AND($S$23="簡易型Ⅲ",$AD$23="単独企業"),"公告文1-7(1)ア参照",IF(AND($S$23="簡易型Ⅲ",$AD$23="共同企業体"),"代表者の実績を申請、公告文1-8(1)イ参照"))))))))</f>
        <v>公告文1-7(1)ア参照</v>
      </c>
      <c r="AO40" s="203"/>
      <c r="AS40" s="203"/>
      <c r="AT40" s="203"/>
      <c r="AU40" s="203"/>
      <c r="BC40" s="215"/>
      <c r="BD40" s="244"/>
      <c r="BE40" s="565" t="str">
        <f t="shared" ref="BE40:BE49" si="9">IF(D40="","",D40)</f>
        <v>企業の地理的条件</v>
      </c>
      <c r="BF40" s="565"/>
      <c r="BG40" s="565"/>
      <c r="BH40" s="565"/>
      <c r="BI40" s="565"/>
      <c r="BJ40" s="565"/>
      <c r="BK40" s="565"/>
      <c r="BL40" s="565"/>
      <c r="BM40" s="565"/>
      <c r="BN40" s="565"/>
      <c r="BO40" s="565"/>
      <c r="BP40" s="565"/>
      <c r="BQ40" s="565"/>
      <c r="BR40" s="565"/>
      <c r="BS40" s="565"/>
      <c r="BT40" s="565"/>
      <c r="BU40" s="565"/>
      <c r="BV40" s="565"/>
      <c r="BW40" s="565"/>
      <c r="BX40" s="565"/>
      <c r="BY40" s="565"/>
      <c r="BZ40" s="566" t="str">
        <f t="shared" si="7"/>
        <v>条件を満たす営業所あり</v>
      </c>
      <c r="CA40" s="566"/>
      <c r="CB40" s="566"/>
      <c r="CC40" s="566"/>
      <c r="CD40" s="566"/>
      <c r="CE40" s="566"/>
      <c r="CF40" s="566"/>
      <c r="CG40" s="566"/>
      <c r="CH40" s="566"/>
      <c r="CI40" s="566"/>
      <c r="CJ40" s="514">
        <f t="shared" si="8"/>
        <v>1</v>
      </c>
      <c r="CK40" s="514"/>
      <c r="CL40" s="514"/>
      <c r="CM40" s="227"/>
    </row>
    <row r="41" spans="2:91" s="207" customFormat="1" ht="15" customHeight="1">
      <c r="B41" s="215"/>
      <c r="C41" s="244"/>
      <c r="D41" s="500" t="s">
        <v>464</v>
      </c>
      <c r="E41" s="501"/>
      <c r="F41" s="501"/>
      <c r="G41" s="501"/>
      <c r="H41" s="501"/>
      <c r="I41" s="501"/>
      <c r="J41" s="501"/>
      <c r="K41" s="501"/>
      <c r="L41" s="501"/>
      <c r="M41" s="501"/>
      <c r="N41" s="501"/>
      <c r="O41" s="501"/>
      <c r="P41" s="501"/>
      <c r="Q41" s="501"/>
      <c r="R41" s="501"/>
      <c r="S41" s="501"/>
      <c r="T41" s="501"/>
      <c r="U41" s="501"/>
      <c r="V41" s="501"/>
      <c r="W41" s="501"/>
      <c r="X41" s="502"/>
      <c r="Y41" s="509" t="s">
        <v>332</v>
      </c>
      <c r="Z41" s="509"/>
      <c r="AA41" s="509"/>
      <c r="AB41" s="509"/>
      <c r="AC41" s="509"/>
      <c r="AD41" s="509"/>
      <c r="AE41" s="509"/>
      <c r="AF41" s="509"/>
      <c r="AG41" s="509"/>
      <c r="AH41" s="509"/>
      <c r="AI41" s="510"/>
      <c r="AJ41" s="510"/>
      <c r="AK41" s="510"/>
      <c r="AL41" s="227"/>
      <c r="AM41" s="350" t="str">
        <f t="shared" ref="AM41:AM51" si="10">IF(AND($S$23="標準型",$AD$23="単独企業"),"公告文1-7(1)イ参照",IF(AND($S$23="標準型",$AD$23="共同企業体"),"代表者の実績を申請、公告文1-8(1)ウ参照",IF(AND($S$23="簡易型Ⅰ",$AD$23="単独企業"),"公告文1-7(1)イ参照",IF(AND($S$23="簡易型Ⅰ",$AD$23="共同企業体"),"代表者の実績を申請、公告文1-8(1)ウ参照",IF(AND($S$23="簡易型Ⅱ",$AD$23="単独企業"),"公告文1-7(1)ア参照",IF(AND($S$23="簡易型Ⅱ",$AD$23="共同企業体"),"代表者の実績を申請、公告文1-8(1)イ参照",IF(AND($S$23="簡易型Ⅲ",$AD$23="単独企業"),"公告文1-7(1)ア参照",IF(AND($S$23="簡易型Ⅲ",$AD$23="共同企業体"),"代表者の実績を申請、公告文1-8(1)イ参照"))))))))</f>
        <v>公告文1-7(1)ア参照</v>
      </c>
      <c r="AO41" s="203"/>
      <c r="AS41" s="203"/>
      <c r="AT41" s="203"/>
      <c r="AU41" s="203"/>
      <c r="BC41" s="215"/>
      <c r="BD41" s="244"/>
      <c r="BE41" s="556" t="str">
        <f t="shared" si="9"/>
        <v>災害協定に基づく活動実績</v>
      </c>
      <c r="BF41" s="557"/>
      <c r="BG41" s="557"/>
      <c r="BH41" s="557"/>
      <c r="BI41" s="557"/>
      <c r="BJ41" s="557"/>
      <c r="BK41" s="557"/>
      <c r="BL41" s="557"/>
      <c r="BM41" s="557"/>
      <c r="BN41" s="557"/>
      <c r="BO41" s="557"/>
      <c r="BP41" s="557"/>
      <c r="BQ41" s="557"/>
      <c r="BR41" s="557"/>
      <c r="BS41" s="557"/>
      <c r="BT41" s="557"/>
      <c r="BU41" s="557"/>
      <c r="BV41" s="557"/>
      <c r="BW41" s="557"/>
      <c r="BX41" s="557"/>
      <c r="BY41" s="558"/>
      <c r="BZ41" s="563" t="str">
        <f t="shared" si="7"/>
        <v>事前審査登録制度対象</v>
      </c>
      <c r="CA41" s="563"/>
      <c r="CB41" s="563"/>
      <c r="CC41" s="563"/>
      <c r="CD41" s="563"/>
      <c r="CE41" s="563"/>
      <c r="CF41" s="563"/>
      <c r="CG41" s="563"/>
      <c r="CH41" s="563"/>
      <c r="CI41" s="563"/>
      <c r="CJ41" s="562"/>
      <c r="CK41" s="562"/>
      <c r="CL41" s="562"/>
      <c r="CM41" s="227"/>
    </row>
    <row r="42" spans="2:91" s="207" customFormat="1" ht="15" customHeight="1">
      <c r="B42" s="215"/>
      <c r="C42" s="244"/>
      <c r="D42" s="515" t="s">
        <v>429</v>
      </c>
      <c r="E42" s="515"/>
      <c r="F42" s="515"/>
      <c r="G42" s="515"/>
      <c r="H42" s="515"/>
      <c r="I42" s="515"/>
      <c r="J42" s="515"/>
      <c r="K42" s="515"/>
      <c r="L42" s="515"/>
      <c r="M42" s="515"/>
      <c r="N42" s="515"/>
      <c r="O42" s="515"/>
      <c r="P42" s="515"/>
      <c r="Q42" s="515"/>
      <c r="R42" s="515"/>
      <c r="S42" s="515"/>
      <c r="T42" s="515"/>
      <c r="U42" s="515"/>
      <c r="V42" s="515"/>
      <c r="W42" s="515"/>
      <c r="X42" s="515"/>
      <c r="Y42" s="509" t="s">
        <v>332</v>
      </c>
      <c r="Z42" s="509"/>
      <c r="AA42" s="509"/>
      <c r="AB42" s="509"/>
      <c r="AC42" s="509"/>
      <c r="AD42" s="509"/>
      <c r="AE42" s="509"/>
      <c r="AF42" s="509"/>
      <c r="AG42" s="509"/>
      <c r="AH42" s="509"/>
      <c r="AI42" s="510"/>
      <c r="AJ42" s="510"/>
      <c r="AK42" s="510"/>
      <c r="AL42" s="227"/>
      <c r="AM42" s="350" t="str">
        <f t="shared" si="10"/>
        <v>公告文1-7(1)ア参照</v>
      </c>
      <c r="AO42" s="203"/>
      <c r="AS42" s="203"/>
      <c r="AT42" s="203"/>
      <c r="AU42" s="203"/>
      <c r="BC42" s="215"/>
      <c r="BD42" s="244"/>
      <c r="BE42" s="565" t="str">
        <f t="shared" si="9"/>
        <v>災害協定を締結している者のうち建設機械を３台以上の所有</v>
      </c>
      <c r="BF42" s="565"/>
      <c r="BG42" s="565"/>
      <c r="BH42" s="565"/>
      <c r="BI42" s="565"/>
      <c r="BJ42" s="565"/>
      <c r="BK42" s="565"/>
      <c r="BL42" s="565"/>
      <c r="BM42" s="565"/>
      <c r="BN42" s="565"/>
      <c r="BO42" s="565"/>
      <c r="BP42" s="565"/>
      <c r="BQ42" s="565"/>
      <c r="BR42" s="565"/>
      <c r="BS42" s="565"/>
      <c r="BT42" s="565"/>
      <c r="BU42" s="565"/>
      <c r="BV42" s="565"/>
      <c r="BW42" s="565"/>
      <c r="BX42" s="565"/>
      <c r="BY42" s="565"/>
      <c r="BZ42" s="563" t="str">
        <f t="shared" ref="BZ42" si="11">IF(Y42="","",Y42)</f>
        <v>事前審査登録制度対象</v>
      </c>
      <c r="CA42" s="563"/>
      <c r="CB42" s="563"/>
      <c r="CC42" s="563"/>
      <c r="CD42" s="563"/>
      <c r="CE42" s="563"/>
      <c r="CF42" s="563"/>
      <c r="CG42" s="563"/>
      <c r="CH42" s="563"/>
      <c r="CI42" s="563"/>
      <c r="CJ42" s="562"/>
      <c r="CK42" s="562"/>
      <c r="CL42" s="562"/>
      <c r="CM42" s="227"/>
    </row>
    <row r="43" spans="2:91" s="207" customFormat="1" ht="24.9" customHeight="1">
      <c r="B43" s="215"/>
      <c r="C43" s="244"/>
      <c r="D43" s="515" t="s">
        <v>427</v>
      </c>
      <c r="E43" s="515"/>
      <c r="F43" s="515"/>
      <c r="G43" s="515"/>
      <c r="H43" s="515"/>
      <c r="I43" s="515"/>
      <c r="J43" s="515"/>
      <c r="K43" s="515"/>
      <c r="L43" s="515"/>
      <c r="M43" s="515"/>
      <c r="N43" s="515"/>
      <c r="O43" s="515"/>
      <c r="P43" s="515"/>
      <c r="Q43" s="515"/>
      <c r="R43" s="515"/>
      <c r="S43" s="515"/>
      <c r="T43" s="515"/>
      <c r="U43" s="515"/>
      <c r="V43" s="515"/>
      <c r="W43" s="515"/>
      <c r="X43" s="515"/>
      <c r="Y43" s="567" t="s">
        <v>417</v>
      </c>
      <c r="Z43" s="567"/>
      <c r="AA43" s="567"/>
      <c r="AB43" s="567"/>
      <c r="AC43" s="567"/>
      <c r="AD43" s="567"/>
      <c r="AE43" s="567"/>
      <c r="AF43" s="567"/>
      <c r="AG43" s="567"/>
      <c r="AH43" s="567"/>
      <c r="AI43" s="510"/>
      <c r="AJ43" s="510"/>
      <c r="AK43" s="510"/>
      <c r="AL43" s="227"/>
      <c r="AM43" s="350" t="str">
        <f t="shared" si="10"/>
        <v>公告文1-7(1)ア参照</v>
      </c>
      <c r="AO43" s="203"/>
      <c r="AS43" s="203"/>
      <c r="AT43" s="203"/>
      <c r="AU43" s="203"/>
      <c r="BC43" s="215"/>
      <c r="BD43" s="244"/>
      <c r="BE43" s="565" t="str">
        <f t="shared" si="9"/>
        <v>静岡県交通基盤部における災害時事業継続計画審査による適合又は国土交通省中部地方整備局における事業継続力認定制度による認定</v>
      </c>
      <c r="BF43" s="565"/>
      <c r="BG43" s="565"/>
      <c r="BH43" s="565"/>
      <c r="BI43" s="565"/>
      <c r="BJ43" s="565"/>
      <c r="BK43" s="565"/>
      <c r="BL43" s="565"/>
      <c r="BM43" s="565"/>
      <c r="BN43" s="565"/>
      <c r="BO43" s="565"/>
      <c r="BP43" s="565"/>
      <c r="BQ43" s="565"/>
      <c r="BR43" s="565"/>
      <c r="BS43" s="565"/>
      <c r="BT43" s="565"/>
      <c r="BU43" s="565"/>
      <c r="BV43" s="565"/>
      <c r="BW43" s="565"/>
      <c r="BX43" s="565"/>
      <c r="BY43" s="565"/>
      <c r="BZ43" s="566" t="str">
        <f t="shared" ref="BZ43" si="12">IF(Y43="","",Y43)</f>
        <v>評価自動加点</v>
      </c>
      <c r="CA43" s="566"/>
      <c r="CB43" s="566"/>
      <c r="CC43" s="566"/>
      <c r="CD43" s="566"/>
      <c r="CE43" s="566"/>
      <c r="CF43" s="566"/>
      <c r="CG43" s="566"/>
      <c r="CH43" s="566"/>
      <c r="CI43" s="566"/>
      <c r="CJ43" s="568" t="str">
        <f t="shared" ref="CJ43" si="13">IF(AI43="","",AI43)</f>
        <v/>
      </c>
      <c r="CK43" s="568"/>
      <c r="CL43" s="568"/>
      <c r="CM43" s="227"/>
    </row>
    <row r="44" spans="2:91" s="207" customFormat="1" ht="15" customHeight="1">
      <c r="B44" s="215"/>
      <c r="C44" s="244"/>
      <c r="D44" s="628" t="s">
        <v>465</v>
      </c>
      <c r="E44" s="629"/>
      <c r="F44" s="629"/>
      <c r="G44" s="629"/>
      <c r="H44" s="629"/>
      <c r="I44" s="629"/>
      <c r="J44" s="500" t="s">
        <v>450</v>
      </c>
      <c r="K44" s="501"/>
      <c r="L44" s="501"/>
      <c r="M44" s="501"/>
      <c r="N44" s="501"/>
      <c r="O44" s="501"/>
      <c r="P44" s="501"/>
      <c r="Q44" s="501"/>
      <c r="R44" s="501"/>
      <c r="S44" s="501"/>
      <c r="T44" s="501"/>
      <c r="U44" s="501"/>
      <c r="V44" s="501"/>
      <c r="W44" s="501"/>
      <c r="X44" s="502"/>
      <c r="Y44" s="569" t="s">
        <v>332</v>
      </c>
      <c r="Z44" s="570"/>
      <c r="AA44" s="570"/>
      <c r="AB44" s="570"/>
      <c r="AC44" s="570"/>
      <c r="AD44" s="570"/>
      <c r="AE44" s="570"/>
      <c r="AF44" s="570"/>
      <c r="AG44" s="570"/>
      <c r="AH44" s="571"/>
      <c r="AI44" s="572"/>
      <c r="AJ44" s="573"/>
      <c r="AK44" s="574"/>
      <c r="AL44" s="227"/>
      <c r="AM44" s="350" t="str">
        <f t="shared" si="10"/>
        <v>公告文1-7(1)ア参照</v>
      </c>
      <c r="AN44" s="257"/>
      <c r="AO44" s="257"/>
      <c r="AP44" s="257"/>
      <c r="AQ44" s="257"/>
      <c r="AR44" s="257"/>
      <c r="AS44" s="257"/>
      <c r="AT44" s="257"/>
      <c r="AU44" s="257"/>
      <c r="AV44" s="257"/>
      <c r="AW44" s="257"/>
      <c r="AX44" s="257"/>
      <c r="AY44" s="257"/>
      <c r="AZ44" s="257"/>
      <c r="BA44" s="257"/>
      <c r="BC44" s="215"/>
      <c r="BD44" s="244"/>
      <c r="BE44" s="632" t="str">
        <f t="shared" si="9"/>
        <v>地域貢献の活動実績の有無</v>
      </c>
      <c r="BF44" s="633"/>
      <c r="BG44" s="633"/>
      <c r="BH44" s="633"/>
      <c r="BI44" s="633"/>
      <c r="BJ44" s="634"/>
      <c r="BK44" s="588" t="str">
        <f>IF(J44="","",J44)</f>
        <v>企業の活動実績</v>
      </c>
      <c r="BL44" s="589"/>
      <c r="BM44" s="589"/>
      <c r="BN44" s="589"/>
      <c r="BO44" s="589"/>
      <c r="BP44" s="589"/>
      <c r="BQ44" s="589"/>
      <c r="BR44" s="589"/>
      <c r="BS44" s="589"/>
      <c r="BT44" s="589"/>
      <c r="BU44" s="589"/>
      <c r="BV44" s="589"/>
      <c r="BW44" s="589"/>
      <c r="BX44" s="589"/>
      <c r="BY44" s="590"/>
      <c r="BZ44" s="559" t="str">
        <f t="shared" si="7"/>
        <v>事前審査登録制度対象</v>
      </c>
      <c r="CA44" s="560"/>
      <c r="CB44" s="560"/>
      <c r="CC44" s="560"/>
      <c r="CD44" s="560"/>
      <c r="CE44" s="560"/>
      <c r="CF44" s="560"/>
      <c r="CG44" s="560"/>
      <c r="CH44" s="560"/>
      <c r="CI44" s="561"/>
      <c r="CJ44" s="562"/>
      <c r="CK44" s="562"/>
      <c r="CL44" s="562"/>
      <c r="CM44" s="227"/>
    </row>
    <row r="45" spans="2:91" s="207" customFormat="1" ht="15" customHeight="1">
      <c r="B45" s="215"/>
      <c r="C45" s="244"/>
      <c r="D45" s="630"/>
      <c r="E45" s="631"/>
      <c r="F45" s="631"/>
      <c r="G45" s="631"/>
      <c r="H45" s="631"/>
      <c r="I45" s="631"/>
      <c r="J45" s="500" t="s">
        <v>451</v>
      </c>
      <c r="K45" s="501"/>
      <c r="L45" s="501"/>
      <c r="M45" s="501"/>
      <c r="N45" s="501"/>
      <c r="O45" s="501"/>
      <c r="P45" s="501"/>
      <c r="Q45" s="501"/>
      <c r="R45" s="501"/>
      <c r="S45" s="501"/>
      <c r="T45" s="501"/>
      <c r="U45" s="501"/>
      <c r="V45" s="501"/>
      <c r="W45" s="501"/>
      <c r="X45" s="502"/>
      <c r="Y45" s="622" t="s">
        <v>452</v>
      </c>
      <c r="Z45" s="623"/>
      <c r="AA45" s="623"/>
      <c r="AB45" s="623"/>
      <c r="AC45" s="623"/>
      <c r="AD45" s="623"/>
      <c r="AE45" s="623"/>
      <c r="AF45" s="623"/>
      <c r="AG45" s="623"/>
      <c r="AH45" s="624"/>
      <c r="AI45" s="572"/>
      <c r="AJ45" s="573"/>
      <c r="AK45" s="574"/>
      <c r="AL45" s="227"/>
      <c r="AM45" s="350"/>
      <c r="AN45" s="257"/>
      <c r="AO45" s="257"/>
      <c r="AP45" s="257"/>
      <c r="AQ45" s="257"/>
      <c r="AR45" s="257"/>
      <c r="AS45" s="257"/>
      <c r="AT45" s="257"/>
      <c r="AU45" s="257"/>
      <c r="AV45" s="257"/>
      <c r="AW45" s="257"/>
      <c r="AX45" s="257"/>
      <c r="AY45" s="257"/>
      <c r="AZ45" s="257"/>
      <c r="BA45" s="257"/>
      <c r="BC45" s="215"/>
      <c r="BD45" s="244"/>
      <c r="BE45" s="635"/>
      <c r="BF45" s="636"/>
      <c r="BG45" s="636"/>
      <c r="BH45" s="636"/>
      <c r="BI45" s="636"/>
      <c r="BJ45" s="637"/>
      <c r="BK45" s="588" t="str">
        <f>IF(J45="","",J45)</f>
        <v>協働活動の支援実績</v>
      </c>
      <c r="BL45" s="589"/>
      <c r="BM45" s="589"/>
      <c r="BN45" s="589"/>
      <c r="BO45" s="589"/>
      <c r="BP45" s="589"/>
      <c r="BQ45" s="589"/>
      <c r="BR45" s="589"/>
      <c r="BS45" s="589"/>
      <c r="BT45" s="589"/>
      <c r="BU45" s="589"/>
      <c r="BV45" s="589"/>
      <c r="BW45" s="589"/>
      <c r="BX45" s="589"/>
      <c r="BY45" s="590"/>
      <c r="BZ45" s="625" t="str">
        <f>IF(Y44="","",Y44)</f>
        <v>事前審査登録制度対象</v>
      </c>
      <c r="CA45" s="626"/>
      <c r="CB45" s="626"/>
      <c r="CC45" s="626"/>
      <c r="CD45" s="626"/>
      <c r="CE45" s="626"/>
      <c r="CF45" s="626"/>
      <c r="CG45" s="626"/>
      <c r="CH45" s="626"/>
      <c r="CI45" s="627"/>
      <c r="CJ45" s="575"/>
      <c r="CK45" s="576"/>
      <c r="CL45" s="577"/>
      <c r="CM45" s="227"/>
    </row>
    <row r="46" spans="2:91" s="207" customFormat="1" ht="24.9" customHeight="1">
      <c r="B46" s="215"/>
      <c r="C46" s="244"/>
      <c r="D46" s="500" t="s">
        <v>466</v>
      </c>
      <c r="E46" s="501"/>
      <c r="F46" s="501"/>
      <c r="G46" s="501"/>
      <c r="H46" s="501"/>
      <c r="I46" s="501"/>
      <c r="J46" s="501"/>
      <c r="K46" s="501"/>
      <c r="L46" s="501"/>
      <c r="M46" s="501"/>
      <c r="N46" s="501"/>
      <c r="O46" s="501"/>
      <c r="P46" s="501"/>
      <c r="Q46" s="501"/>
      <c r="R46" s="501"/>
      <c r="S46" s="501"/>
      <c r="T46" s="501"/>
      <c r="U46" s="501"/>
      <c r="V46" s="501"/>
      <c r="W46" s="501"/>
      <c r="X46" s="502"/>
      <c r="Y46" s="569" t="s">
        <v>332</v>
      </c>
      <c r="Z46" s="570"/>
      <c r="AA46" s="570"/>
      <c r="AB46" s="570"/>
      <c r="AC46" s="570"/>
      <c r="AD46" s="570"/>
      <c r="AE46" s="570"/>
      <c r="AF46" s="570"/>
      <c r="AG46" s="570"/>
      <c r="AH46" s="571"/>
      <c r="AI46" s="572"/>
      <c r="AJ46" s="573"/>
      <c r="AK46" s="574"/>
      <c r="AL46" s="227"/>
      <c r="AM46" s="350" t="str">
        <f t="shared" si="10"/>
        <v>公告文1-7(1)ア参照</v>
      </c>
      <c r="AN46" s="257"/>
      <c r="AO46" s="257"/>
      <c r="AP46" s="257"/>
      <c r="AQ46" s="257"/>
      <c r="AR46" s="257"/>
      <c r="AS46" s="257"/>
      <c r="AT46" s="257"/>
      <c r="AU46" s="257"/>
      <c r="AV46" s="257"/>
      <c r="AW46" s="257"/>
      <c r="AX46" s="257"/>
      <c r="AY46" s="257"/>
      <c r="AZ46" s="257"/>
      <c r="BA46" s="257"/>
      <c r="BC46" s="215"/>
      <c r="BD46" s="244"/>
      <c r="BE46" s="565" t="str">
        <f t="shared" ref="BE46" si="14">IF(D46="","",D46)</f>
        <v>災害対応に関する実動訓練の活動実績</v>
      </c>
      <c r="BF46" s="565"/>
      <c r="BG46" s="565"/>
      <c r="BH46" s="565"/>
      <c r="BI46" s="565"/>
      <c r="BJ46" s="565"/>
      <c r="BK46" s="565"/>
      <c r="BL46" s="565"/>
      <c r="BM46" s="565"/>
      <c r="BN46" s="565"/>
      <c r="BO46" s="565"/>
      <c r="BP46" s="565"/>
      <c r="BQ46" s="565"/>
      <c r="BR46" s="565"/>
      <c r="BS46" s="565"/>
      <c r="BT46" s="565"/>
      <c r="BU46" s="565"/>
      <c r="BV46" s="565"/>
      <c r="BW46" s="565"/>
      <c r="BX46" s="565"/>
      <c r="BY46" s="565"/>
      <c r="BZ46" s="563" t="str">
        <f t="shared" ref="BZ46" si="15">IF(Y46="","",Y46)</f>
        <v>事前審査登録制度対象</v>
      </c>
      <c r="CA46" s="563"/>
      <c r="CB46" s="563"/>
      <c r="CC46" s="563"/>
      <c r="CD46" s="563"/>
      <c r="CE46" s="563"/>
      <c r="CF46" s="563"/>
      <c r="CG46" s="563"/>
      <c r="CH46" s="563"/>
      <c r="CI46" s="563"/>
      <c r="CJ46" s="562"/>
      <c r="CK46" s="562"/>
      <c r="CL46" s="562"/>
      <c r="CM46" s="227"/>
    </row>
    <row r="47" spans="2:91" s="207" customFormat="1" ht="24.9" customHeight="1">
      <c r="B47" s="215"/>
      <c r="C47" s="244"/>
      <c r="D47" s="515" t="s">
        <v>467</v>
      </c>
      <c r="E47" s="515"/>
      <c r="F47" s="515"/>
      <c r="G47" s="515"/>
      <c r="H47" s="515"/>
      <c r="I47" s="515"/>
      <c r="J47" s="515"/>
      <c r="K47" s="515"/>
      <c r="L47" s="515"/>
      <c r="M47" s="515"/>
      <c r="N47" s="515"/>
      <c r="O47" s="515"/>
      <c r="P47" s="515"/>
      <c r="Q47" s="515"/>
      <c r="R47" s="515"/>
      <c r="S47" s="515"/>
      <c r="T47" s="515"/>
      <c r="U47" s="515"/>
      <c r="V47" s="515"/>
      <c r="W47" s="515"/>
      <c r="X47" s="515"/>
      <c r="Y47" s="569" t="s">
        <v>332</v>
      </c>
      <c r="Z47" s="570"/>
      <c r="AA47" s="570"/>
      <c r="AB47" s="570"/>
      <c r="AC47" s="570"/>
      <c r="AD47" s="570"/>
      <c r="AE47" s="570"/>
      <c r="AF47" s="570"/>
      <c r="AG47" s="570"/>
      <c r="AH47" s="571"/>
      <c r="AI47" s="572"/>
      <c r="AJ47" s="573"/>
      <c r="AK47" s="574"/>
      <c r="AL47" s="227"/>
      <c r="AM47" s="350" t="str">
        <f t="shared" si="10"/>
        <v>公告文1-7(1)ア参照</v>
      </c>
      <c r="AN47" s="257"/>
      <c r="AO47" s="257"/>
      <c r="AP47" s="257"/>
      <c r="AQ47" s="257"/>
      <c r="AR47" s="257"/>
      <c r="AS47" s="257"/>
      <c r="AT47" s="257"/>
      <c r="AU47" s="257"/>
      <c r="AV47" s="257"/>
      <c r="AW47" s="257"/>
      <c r="AX47" s="257"/>
      <c r="AY47" s="257"/>
      <c r="AZ47" s="257"/>
      <c r="BA47" s="257"/>
      <c r="BC47" s="215"/>
      <c r="BD47" s="244"/>
      <c r="BE47" s="565" t="str">
        <f t="shared" si="9"/>
        <v>点検・維持管理等業務委託の受注実績</v>
      </c>
      <c r="BF47" s="565"/>
      <c r="BG47" s="565"/>
      <c r="BH47" s="565"/>
      <c r="BI47" s="565"/>
      <c r="BJ47" s="565"/>
      <c r="BK47" s="565"/>
      <c r="BL47" s="565"/>
      <c r="BM47" s="565"/>
      <c r="BN47" s="565"/>
      <c r="BO47" s="565"/>
      <c r="BP47" s="565"/>
      <c r="BQ47" s="565"/>
      <c r="BR47" s="565"/>
      <c r="BS47" s="565"/>
      <c r="BT47" s="565"/>
      <c r="BU47" s="565"/>
      <c r="BV47" s="565"/>
      <c r="BW47" s="565"/>
      <c r="BX47" s="565"/>
      <c r="BY47" s="565"/>
      <c r="BZ47" s="578" t="str">
        <f>IF(Y47="","",Y47)</f>
        <v>事前審査登録制度対象</v>
      </c>
      <c r="CA47" s="578"/>
      <c r="CB47" s="578"/>
      <c r="CC47" s="578"/>
      <c r="CD47" s="578"/>
      <c r="CE47" s="578"/>
      <c r="CF47" s="578"/>
      <c r="CG47" s="578"/>
      <c r="CH47" s="578"/>
      <c r="CI47" s="578"/>
      <c r="CJ47" s="562"/>
      <c r="CK47" s="562"/>
      <c r="CL47" s="562"/>
      <c r="CM47" s="227"/>
    </row>
    <row r="48" spans="2:91" s="207" customFormat="1" ht="15" customHeight="1">
      <c r="B48" s="215"/>
      <c r="C48" s="244"/>
      <c r="D48" s="500" t="s">
        <v>468</v>
      </c>
      <c r="E48" s="501"/>
      <c r="F48" s="501"/>
      <c r="G48" s="501"/>
      <c r="H48" s="501"/>
      <c r="I48" s="501"/>
      <c r="J48" s="501"/>
      <c r="K48" s="501"/>
      <c r="L48" s="501"/>
      <c r="M48" s="501"/>
      <c r="N48" s="501"/>
      <c r="O48" s="501"/>
      <c r="P48" s="501"/>
      <c r="Q48" s="501"/>
      <c r="R48" s="501"/>
      <c r="S48" s="501"/>
      <c r="T48" s="501"/>
      <c r="U48" s="501"/>
      <c r="V48" s="501"/>
      <c r="W48" s="501"/>
      <c r="X48" s="502"/>
      <c r="Y48" s="569" t="s">
        <v>332</v>
      </c>
      <c r="Z48" s="570"/>
      <c r="AA48" s="570"/>
      <c r="AB48" s="570"/>
      <c r="AC48" s="570"/>
      <c r="AD48" s="570"/>
      <c r="AE48" s="570"/>
      <c r="AF48" s="570"/>
      <c r="AG48" s="570"/>
      <c r="AH48" s="571"/>
      <c r="AI48" s="572"/>
      <c r="AJ48" s="573"/>
      <c r="AK48" s="574"/>
      <c r="AL48" s="227"/>
      <c r="AM48" s="350" t="str">
        <f t="shared" si="10"/>
        <v>公告文1-7(1)ア参照</v>
      </c>
      <c r="AN48" s="257"/>
      <c r="AO48" s="257"/>
      <c r="AP48" s="257"/>
      <c r="AQ48" s="257"/>
      <c r="AR48" s="257"/>
      <c r="AS48" s="257"/>
      <c r="AT48" s="257"/>
      <c r="AU48" s="257"/>
      <c r="AV48" s="257"/>
      <c r="AW48" s="257"/>
      <c r="AX48" s="257"/>
      <c r="AY48" s="257"/>
      <c r="AZ48" s="257"/>
      <c r="BA48" s="257"/>
      <c r="BC48" s="215"/>
      <c r="BD48" s="244"/>
      <c r="BE48" s="565" t="str">
        <f t="shared" ref="BE48" si="16">IF(D48="","",D48)</f>
        <v>優良業務表彰の実績</v>
      </c>
      <c r="BF48" s="565"/>
      <c r="BG48" s="565"/>
      <c r="BH48" s="565"/>
      <c r="BI48" s="565"/>
      <c r="BJ48" s="565"/>
      <c r="BK48" s="565"/>
      <c r="BL48" s="565"/>
      <c r="BM48" s="565"/>
      <c r="BN48" s="565"/>
      <c r="BO48" s="565"/>
      <c r="BP48" s="565"/>
      <c r="BQ48" s="565"/>
      <c r="BR48" s="565"/>
      <c r="BS48" s="565"/>
      <c r="BT48" s="565"/>
      <c r="BU48" s="565"/>
      <c r="BV48" s="565"/>
      <c r="BW48" s="565"/>
      <c r="BX48" s="565"/>
      <c r="BY48" s="565"/>
      <c r="BZ48" s="578" t="str">
        <f>IF(Y48="","",Y48)</f>
        <v>事前審査登録制度対象</v>
      </c>
      <c r="CA48" s="578"/>
      <c r="CB48" s="578"/>
      <c r="CC48" s="578"/>
      <c r="CD48" s="578"/>
      <c r="CE48" s="578"/>
      <c r="CF48" s="578"/>
      <c r="CG48" s="578"/>
      <c r="CH48" s="578"/>
      <c r="CI48" s="578"/>
      <c r="CJ48" s="575"/>
      <c r="CK48" s="576"/>
      <c r="CL48" s="577"/>
      <c r="CM48" s="227"/>
    </row>
    <row r="49" spans="2:91" s="207" customFormat="1" ht="15" customHeight="1">
      <c r="B49" s="269"/>
      <c r="C49" s="244"/>
      <c r="D49" s="613" t="s">
        <v>148</v>
      </c>
      <c r="E49" s="614"/>
      <c r="F49" s="614"/>
      <c r="G49" s="614"/>
      <c r="H49" s="614"/>
      <c r="I49" s="615"/>
      <c r="J49" s="500" t="s">
        <v>149</v>
      </c>
      <c r="K49" s="501"/>
      <c r="L49" s="501"/>
      <c r="M49" s="501"/>
      <c r="N49" s="501"/>
      <c r="O49" s="501"/>
      <c r="P49" s="501"/>
      <c r="Q49" s="501"/>
      <c r="R49" s="501"/>
      <c r="S49" s="501"/>
      <c r="T49" s="501"/>
      <c r="U49" s="501"/>
      <c r="V49" s="501"/>
      <c r="W49" s="501"/>
      <c r="X49" s="502"/>
      <c r="Y49" s="569" t="s">
        <v>332</v>
      </c>
      <c r="Z49" s="570"/>
      <c r="AA49" s="570"/>
      <c r="AB49" s="570"/>
      <c r="AC49" s="570"/>
      <c r="AD49" s="570"/>
      <c r="AE49" s="570"/>
      <c r="AF49" s="570"/>
      <c r="AG49" s="570"/>
      <c r="AH49" s="571"/>
      <c r="AI49" s="572"/>
      <c r="AJ49" s="573"/>
      <c r="AK49" s="574"/>
      <c r="AL49" s="239"/>
      <c r="AM49" s="350" t="str">
        <f t="shared" si="10"/>
        <v>公告文1-7(1)ア参照</v>
      </c>
      <c r="AN49" s="257"/>
      <c r="AO49" s="257"/>
      <c r="AP49" s="257"/>
      <c r="AQ49" s="257"/>
      <c r="AR49" s="257"/>
      <c r="AS49" s="257"/>
      <c r="AT49" s="257"/>
      <c r="AU49" s="257"/>
      <c r="AV49" s="257"/>
      <c r="AW49" s="257"/>
      <c r="AX49" s="257"/>
      <c r="AY49" s="257"/>
      <c r="AZ49" s="257"/>
      <c r="BA49" s="257"/>
      <c r="BC49" s="269"/>
      <c r="BD49" s="244"/>
      <c r="BE49" s="579" t="str">
        <f t="shared" si="9"/>
        <v>労働福祉の状況</v>
      </c>
      <c r="BF49" s="580"/>
      <c r="BG49" s="580"/>
      <c r="BH49" s="580"/>
      <c r="BI49" s="580"/>
      <c r="BJ49" s="581"/>
      <c r="BK49" s="588" t="str">
        <f>IF(J49="","",J49)</f>
        <v>雇用実績</v>
      </c>
      <c r="BL49" s="589"/>
      <c r="BM49" s="589"/>
      <c r="BN49" s="589"/>
      <c r="BO49" s="589"/>
      <c r="BP49" s="589"/>
      <c r="BQ49" s="589"/>
      <c r="BR49" s="589"/>
      <c r="BS49" s="589"/>
      <c r="BT49" s="589"/>
      <c r="BU49" s="589"/>
      <c r="BV49" s="589"/>
      <c r="BW49" s="589"/>
      <c r="BX49" s="589"/>
      <c r="BY49" s="590"/>
      <c r="BZ49" s="563" t="str">
        <f t="shared" si="7"/>
        <v>事前審査登録制度対象</v>
      </c>
      <c r="CA49" s="563"/>
      <c r="CB49" s="563"/>
      <c r="CC49" s="563"/>
      <c r="CD49" s="563"/>
      <c r="CE49" s="563"/>
      <c r="CF49" s="563"/>
      <c r="CG49" s="563"/>
      <c r="CH49" s="563"/>
      <c r="CI49" s="563"/>
      <c r="CJ49" s="562"/>
      <c r="CK49" s="562"/>
      <c r="CL49" s="562"/>
      <c r="CM49" s="239"/>
    </row>
    <row r="50" spans="2:91" s="207" customFormat="1" ht="15" customHeight="1">
      <c r="B50" s="269"/>
      <c r="C50" s="244"/>
      <c r="D50" s="616"/>
      <c r="E50" s="617"/>
      <c r="F50" s="617"/>
      <c r="G50" s="617"/>
      <c r="H50" s="617"/>
      <c r="I50" s="618"/>
      <c r="J50" s="591" t="s">
        <v>415</v>
      </c>
      <c r="K50" s="591"/>
      <c r="L50" s="591"/>
      <c r="M50" s="591"/>
      <c r="N50" s="591"/>
      <c r="O50" s="591"/>
      <c r="P50" s="591"/>
      <c r="Q50" s="591"/>
      <c r="R50" s="591"/>
      <c r="S50" s="591"/>
      <c r="T50" s="591"/>
      <c r="U50" s="591"/>
      <c r="V50" s="591"/>
      <c r="W50" s="591"/>
      <c r="X50" s="592"/>
      <c r="Y50" s="569" t="s">
        <v>332</v>
      </c>
      <c r="Z50" s="570"/>
      <c r="AA50" s="570"/>
      <c r="AB50" s="570"/>
      <c r="AC50" s="570"/>
      <c r="AD50" s="570"/>
      <c r="AE50" s="570"/>
      <c r="AF50" s="570"/>
      <c r="AG50" s="570"/>
      <c r="AH50" s="571"/>
      <c r="AI50" s="572"/>
      <c r="AJ50" s="573"/>
      <c r="AK50" s="574"/>
      <c r="AL50" s="239"/>
      <c r="AM50" s="350" t="str">
        <f t="shared" si="10"/>
        <v>公告文1-7(1)ア参照</v>
      </c>
      <c r="AN50" s="257"/>
      <c r="AO50" s="257"/>
      <c r="AP50" s="257"/>
      <c r="AQ50" s="257"/>
      <c r="AR50" s="257"/>
      <c r="AS50" s="257"/>
      <c r="AT50" s="257"/>
      <c r="AU50" s="257"/>
      <c r="AV50" s="257"/>
      <c r="AW50" s="257"/>
      <c r="AX50" s="257"/>
      <c r="AY50" s="257"/>
      <c r="AZ50" s="257"/>
      <c r="BA50" s="257"/>
      <c r="BC50" s="269"/>
      <c r="BD50" s="244"/>
      <c r="BE50" s="582"/>
      <c r="BF50" s="583"/>
      <c r="BG50" s="583"/>
      <c r="BH50" s="583"/>
      <c r="BI50" s="583"/>
      <c r="BJ50" s="584"/>
      <c r="BK50" s="586" t="str">
        <f>IF(J50="","",J50)</f>
        <v>障害者雇用企業として名簿に登録</v>
      </c>
      <c r="BL50" s="586"/>
      <c r="BM50" s="586"/>
      <c r="BN50" s="586"/>
      <c r="BO50" s="586"/>
      <c r="BP50" s="586"/>
      <c r="BQ50" s="586"/>
      <c r="BR50" s="586"/>
      <c r="BS50" s="586"/>
      <c r="BT50" s="586"/>
      <c r="BU50" s="586"/>
      <c r="BV50" s="586"/>
      <c r="BW50" s="586"/>
      <c r="BX50" s="586"/>
      <c r="BY50" s="587"/>
      <c r="BZ50" s="563" t="str">
        <f t="shared" si="7"/>
        <v>事前審査登録制度対象</v>
      </c>
      <c r="CA50" s="563"/>
      <c r="CB50" s="563"/>
      <c r="CC50" s="563"/>
      <c r="CD50" s="563"/>
      <c r="CE50" s="563"/>
      <c r="CF50" s="563"/>
      <c r="CG50" s="563"/>
      <c r="CH50" s="563"/>
      <c r="CI50" s="563"/>
      <c r="CJ50" s="562"/>
      <c r="CK50" s="562"/>
      <c r="CL50" s="562"/>
      <c r="CM50" s="239"/>
    </row>
    <row r="51" spans="2:91" s="207" customFormat="1" ht="15" customHeight="1">
      <c r="B51" s="269"/>
      <c r="C51" s="244"/>
      <c r="D51" s="619"/>
      <c r="E51" s="591"/>
      <c r="F51" s="591"/>
      <c r="G51" s="591"/>
      <c r="H51" s="591"/>
      <c r="I51" s="592"/>
      <c r="J51" s="591" t="s">
        <v>416</v>
      </c>
      <c r="K51" s="591"/>
      <c r="L51" s="591"/>
      <c r="M51" s="591"/>
      <c r="N51" s="591"/>
      <c r="O51" s="591"/>
      <c r="P51" s="591"/>
      <c r="Q51" s="591"/>
      <c r="R51" s="591"/>
      <c r="S51" s="591"/>
      <c r="T51" s="591"/>
      <c r="U51" s="591"/>
      <c r="V51" s="591"/>
      <c r="W51" s="591"/>
      <c r="X51" s="592"/>
      <c r="Y51" s="569" t="s">
        <v>332</v>
      </c>
      <c r="Z51" s="570"/>
      <c r="AA51" s="570"/>
      <c r="AB51" s="570"/>
      <c r="AC51" s="570"/>
      <c r="AD51" s="570"/>
      <c r="AE51" s="570"/>
      <c r="AF51" s="570"/>
      <c r="AG51" s="570"/>
      <c r="AH51" s="571"/>
      <c r="AI51" s="572"/>
      <c r="AJ51" s="573"/>
      <c r="AK51" s="574"/>
      <c r="AL51" s="239"/>
      <c r="AM51" s="350" t="str">
        <f t="shared" si="10"/>
        <v>公告文1-7(1)ア参照</v>
      </c>
      <c r="AN51" s="257"/>
      <c r="AO51" s="257"/>
      <c r="AP51" s="257"/>
      <c r="AQ51" s="257"/>
      <c r="AR51" s="257"/>
      <c r="AS51" s="257"/>
      <c r="AT51" s="257"/>
      <c r="AU51" s="257"/>
      <c r="AV51" s="257"/>
      <c r="AW51" s="257"/>
      <c r="AX51" s="257"/>
      <c r="AY51" s="257"/>
      <c r="AZ51" s="257"/>
      <c r="BA51" s="257"/>
      <c r="BC51" s="269"/>
      <c r="BD51" s="244"/>
      <c r="BE51" s="585"/>
      <c r="BF51" s="586"/>
      <c r="BG51" s="586"/>
      <c r="BH51" s="586"/>
      <c r="BI51" s="586"/>
      <c r="BJ51" s="587"/>
      <c r="BK51" s="586" t="str">
        <f>IF(J51="","",J51)</f>
        <v>静岡県次世代育成支援企業認証制度による認定</v>
      </c>
      <c r="BL51" s="586"/>
      <c r="BM51" s="586"/>
      <c r="BN51" s="586"/>
      <c r="BO51" s="586"/>
      <c r="BP51" s="586"/>
      <c r="BQ51" s="586"/>
      <c r="BR51" s="586"/>
      <c r="BS51" s="586"/>
      <c r="BT51" s="586"/>
      <c r="BU51" s="586"/>
      <c r="BV51" s="586"/>
      <c r="BW51" s="586"/>
      <c r="BX51" s="586"/>
      <c r="BY51" s="587"/>
      <c r="BZ51" s="563" t="str">
        <f t="shared" si="7"/>
        <v>事前審査登録制度対象</v>
      </c>
      <c r="CA51" s="563"/>
      <c r="CB51" s="563"/>
      <c r="CC51" s="563"/>
      <c r="CD51" s="563"/>
      <c r="CE51" s="563"/>
      <c r="CF51" s="563"/>
      <c r="CG51" s="563"/>
      <c r="CH51" s="563"/>
      <c r="CI51" s="563"/>
      <c r="CJ51" s="562"/>
      <c r="CK51" s="562"/>
      <c r="CL51" s="562"/>
      <c r="CM51" s="239"/>
    </row>
    <row r="52" spans="2:91" s="273" customFormat="1" ht="15" customHeight="1">
      <c r="B52" s="270"/>
      <c r="C52" s="229"/>
      <c r="D52" s="229"/>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2"/>
      <c r="AN52" s="274"/>
      <c r="AO52" s="203"/>
      <c r="AS52" s="203"/>
      <c r="AT52" s="203"/>
      <c r="AU52" s="203"/>
      <c r="BC52" s="270"/>
      <c r="BD52" s="229"/>
      <c r="BE52" s="275"/>
      <c r="BF52" s="276"/>
      <c r="BG52" s="276"/>
      <c r="BH52" s="276"/>
      <c r="BI52" s="276"/>
      <c r="BJ52" s="276"/>
      <c r="BK52" s="276"/>
      <c r="BL52" s="276"/>
      <c r="BM52" s="276"/>
      <c r="BN52" s="276"/>
      <c r="BO52" s="276"/>
      <c r="BP52" s="276"/>
      <c r="BQ52" s="276"/>
      <c r="BR52" s="276"/>
      <c r="BS52" s="276"/>
      <c r="BT52" s="276"/>
      <c r="BU52" s="276"/>
      <c r="BV52" s="276"/>
      <c r="BW52" s="276"/>
      <c r="BX52" s="276"/>
      <c r="BY52" s="276"/>
      <c r="BZ52" s="276"/>
      <c r="CA52" s="276"/>
      <c r="CB52" s="276"/>
      <c r="CC52" s="276"/>
      <c r="CD52" s="276"/>
      <c r="CE52" s="276"/>
      <c r="CF52" s="276"/>
      <c r="CG52" s="276"/>
      <c r="CH52" s="276"/>
      <c r="CI52" s="276"/>
      <c r="CJ52" s="276"/>
      <c r="CK52" s="276"/>
      <c r="CL52" s="276"/>
      <c r="CM52" s="272"/>
    </row>
    <row r="53" spans="2:91" s="273" customFormat="1" ht="15" customHeight="1">
      <c r="B53" s="277"/>
      <c r="C53" s="278"/>
      <c r="D53" s="278"/>
      <c r="E53" s="279"/>
      <c r="F53" s="279"/>
      <c r="G53" s="279"/>
      <c r="H53" s="279"/>
      <c r="I53" s="279"/>
      <c r="J53" s="279"/>
      <c r="K53" s="279"/>
      <c r="L53" s="279"/>
      <c r="M53" s="279"/>
      <c r="N53" s="279"/>
      <c r="O53" s="279"/>
      <c r="P53" s="279"/>
      <c r="R53" s="280"/>
      <c r="S53" s="280"/>
      <c r="T53" s="611"/>
      <c r="U53" s="611"/>
      <c r="V53" s="611"/>
      <c r="W53" s="611"/>
      <c r="X53" s="611"/>
      <c r="Y53" s="611"/>
      <c r="Z53" s="611"/>
      <c r="AA53" s="611"/>
      <c r="AB53" s="611"/>
      <c r="AC53" s="611"/>
      <c r="AD53" s="611"/>
      <c r="AE53" s="611"/>
      <c r="AF53" s="611"/>
      <c r="AG53" s="611"/>
      <c r="AH53" s="281"/>
      <c r="AI53" s="612"/>
      <c r="AJ53" s="612"/>
      <c r="AK53" s="612"/>
      <c r="AL53" s="282"/>
      <c r="AM53" s="212"/>
      <c r="AN53" s="213"/>
      <c r="AO53" s="203"/>
      <c r="AP53" s="203"/>
      <c r="AQ53" s="203"/>
      <c r="AR53" s="203"/>
      <c r="AS53" s="203"/>
      <c r="AT53" s="203"/>
      <c r="AU53" s="203"/>
      <c r="BC53" s="277"/>
      <c r="BD53" s="278"/>
      <c r="BE53" s="258"/>
      <c r="BF53" s="261"/>
      <c r="BG53" s="261"/>
      <c r="BH53" s="261"/>
      <c r="BI53" s="261"/>
      <c r="BJ53" s="261"/>
      <c r="BK53" s="261"/>
      <c r="BL53" s="261"/>
      <c r="BM53" s="261"/>
      <c r="BN53" s="261"/>
      <c r="BO53" s="261"/>
      <c r="BP53" s="261"/>
      <c r="BQ53" s="261"/>
      <c r="BR53" s="283"/>
      <c r="BS53" s="280"/>
      <c r="BT53" s="280"/>
      <c r="BU53" s="611"/>
      <c r="BV53" s="611"/>
      <c r="BW53" s="611"/>
      <c r="BX53" s="611"/>
      <c r="BY53" s="611"/>
      <c r="BZ53" s="611"/>
      <c r="CA53" s="611"/>
      <c r="CB53" s="611"/>
      <c r="CC53" s="611"/>
      <c r="CD53" s="611"/>
      <c r="CE53" s="611"/>
      <c r="CF53" s="611"/>
      <c r="CG53" s="611"/>
      <c r="CH53" s="611"/>
      <c r="CI53" s="284"/>
      <c r="CJ53" s="612"/>
      <c r="CK53" s="612"/>
      <c r="CL53" s="612"/>
      <c r="CM53" s="282"/>
    </row>
    <row r="54" spans="2:91" s="273" customFormat="1" ht="15" customHeight="1">
      <c r="B54" s="277"/>
      <c r="C54" s="278"/>
      <c r="D54" s="278"/>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85"/>
      <c r="AC54" s="285"/>
      <c r="AD54" s="285"/>
      <c r="AE54" s="285"/>
      <c r="AF54" s="285"/>
      <c r="AG54" s="285"/>
      <c r="AH54" s="286"/>
      <c r="AI54" s="287"/>
      <c r="AJ54" s="287"/>
      <c r="AK54" s="287"/>
      <c r="AL54" s="282"/>
      <c r="AM54" s="274"/>
      <c r="AN54" s="274"/>
      <c r="AO54" s="203"/>
      <c r="AP54" s="203"/>
      <c r="AQ54" s="203"/>
      <c r="AR54" s="203"/>
      <c r="AS54" s="203"/>
      <c r="AT54" s="203"/>
      <c r="AU54" s="203"/>
      <c r="BC54" s="277"/>
      <c r="BD54" s="278"/>
      <c r="BE54" s="278"/>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85"/>
      <c r="CD54" s="285"/>
      <c r="CE54" s="285"/>
      <c r="CF54" s="285"/>
      <c r="CG54" s="285"/>
      <c r="CH54" s="285"/>
      <c r="CI54" s="286"/>
      <c r="CJ54" s="287"/>
      <c r="CK54" s="287"/>
      <c r="CL54" s="287"/>
      <c r="CM54" s="282"/>
    </row>
    <row r="55" spans="2:91" s="293" customFormat="1" ht="10.5" customHeight="1">
      <c r="B55" s="288"/>
      <c r="C55" s="289" t="s">
        <v>150</v>
      </c>
      <c r="D55" s="596" t="s">
        <v>331</v>
      </c>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596"/>
      <c r="AK55" s="596"/>
      <c r="AL55" s="290"/>
      <c r="AM55" s="291"/>
      <c r="AN55" s="291"/>
      <c r="AO55" s="292"/>
      <c r="AP55" s="292"/>
      <c r="AQ55" s="292"/>
      <c r="AR55" s="292"/>
      <c r="AS55" s="292"/>
      <c r="AT55" s="292"/>
      <c r="AU55" s="292"/>
      <c r="BC55" s="288"/>
      <c r="BD55" s="294" t="s">
        <v>151</v>
      </c>
      <c r="BE55" s="597" t="s">
        <v>331</v>
      </c>
      <c r="BF55" s="598"/>
      <c r="BG55" s="598"/>
      <c r="BH55" s="598"/>
      <c r="BI55" s="598"/>
      <c r="BJ55" s="598"/>
      <c r="BK55" s="598"/>
      <c r="BL55" s="598"/>
      <c r="BM55" s="598"/>
      <c r="BN55" s="598"/>
      <c r="BO55" s="598"/>
      <c r="BP55" s="598"/>
      <c r="BQ55" s="598"/>
      <c r="BR55" s="598"/>
      <c r="BS55" s="598"/>
      <c r="BT55" s="598"/>
      <c r="BU55" s="598"/>
      <c r="BV55" s="598"/>
      <c r="BW55" s="598"/>
      <c r="BX55" s="598"/>
      <c r="BY55" s="598"/>
      <c r="BZ55" s="598"/>
      <c r="CA55" s="598"/>
      <c r="CB55" s="598"/>
      <c r="CC55" s="598"/>
      <c r="CD55" s="598"/>
      <c r="CE55" s="598"/>
      <c r="CF55" s="598"/>
      <c r="CG55" s="598"/>
      <c r="CH55" s="598"/>
      <c r="CI55" s="598"/>
      <c r="CJ55" s="598"/>
      <c r="CK55" s="598"/>
      <c r="CL55" s="598"/>
      <c r="CM55" s="290"/>
    </row>
    <row r="56" spans="2:91" s="293" customFormat="1" ht="10.5" customHeight="1">
      <c r="B56" s="288"/>
      <c r="C56" s="289"/>
      <c r="D56" s="596"/>
      <c r="E56" s="596"/>
      <c r="F56" s="596"/>
      <c r="G56" s="596"/>
      <c r="H56" s="596"/>
      <c r="I56" s="596"/>
      <c r="J56" s="596"/>
      <c r="K56" s="596"/>
      <c r="L56" s="596"/>
      <c r="M56" s="596"/>
      <c r="N56" s="596"/>
      <c r="O56" s="596"/>
      <c r="P56" s="596"/>
      <c r="Q56" s="596"/>
      <c r="R56" s="596"/>
      <c r="S56" s="596"/>
      <c r="T56" s="596"/>
      <c r="U56" s="596"/>
      <c r="V56" s="596"/>
      <c r="W56" s="596"/>
      <c r="X56" s="596"/>
      <c r="Y56" s="596"/>
      <c r="Z56" s="596"/>
      <c r="AA56" s="596"/>
      <c r="AB56" s="596"/>
      <c r="AC56" s="596"/>
      <c r="AD56" s="596"/>
      <c r="AE56" s="596"/>
      <c r="AF56" s="596"/>
      <c r="AG56" s="596"/>
      <c r="AH56" s="596"/>
      <c r="AI56" s="596"/>
      <c r="AJ56" s="596"/>
      <c r="AK56" s="596"/>
      <c r="AL56" s="290"/>
      <c r="AM56" s="291"/>
      <c r="AN56" s="291"/>
      <c r="AO56" s="292"/>
      <c r="AP56" s="292"/>
      <c r="AQ56" s="292"/>
      <c r="AR56" s="292"/>
      <c r="AS56" s="292"/>
      <c r="AT56" s="292"/>
      <c r="AU56" s="292"/>
      <c r="BC56" s="288"/>
      <c r="BD56" s="294"/>
      <c r="BE56" s="598"/>
      <c r="BF56" s="598"/>
      <c r="BG56" s="598"/>
      <c r="BH56" s="598"/>
      <c r="BI56" s="598"/>
      <c r="BJ56" s="598"/>
      <c r="BK56" s="598"/>
      <c r="BL56" s="598"/>
      <c r="BM56" s="598"/>
      <c r="BN56" s="598"/>
      <c r="BO56" s="598"/>
      <c r="BP56" s="598"/>
      <c r="BQ56" s="598"/>
      <c r="BR56" s="598"/>
      <c r="BS56" s="598"/>
      <c r="BT56" s="598"/>
      <c r="BU56" s="598"/>
      <c r="BV56" s="598"/>
      <c r="BW56" s="598"/>
      <c r="BX56" s="598"/>
      <c r="BY56" s="598"/>
      <c r="BZ56" s="598"/>
      <c r="CA56" s="598"/>
      <c r="CB56" s="598"/>
      <c r="CC56" s="598"/>
      <c r="CD56" s="598"/>
      <c r="CE56" s="598"/>
      <c r="CF56" s="598"/>
      <c r="CG56" s="598"/>
      <c r="CH56" s="598"/>
      <c r="CI56" s="598"/>
      <c r="CJ56" s="598"/>
      <c r="CK56" s="598"/>
      <c r="CL56" s="598"/>
      <c r="CM56" s="290"/>
    </row>
    <row r="57" spans="2:91" s="293" customFormat="1" ht="10.5" customHeight="1">
      <c r="B57" s="288"/>
      <c r="C57" s="289"/>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5"/>
      <c r="AL57" s="290"/>
      <c r="AM57" s="291"/>
      <c r="AN57" s="291"/>
      <c r="AO57" s="292"/>
      <c r="AP57" s="292"/>
      <c r="AQ57" s="292"/>
      <c r="AR57" s="292"/>
      <c r="AS57" s="292"/>
      <c r="AT57" s="292"/>
      <c r="AU57" s="292"/>
      <c r="BC57" s="288"/>
      <c r="BD57" s="294"/>
      <c r="BE57" s="296"/>
      <c r="BF57" s="296"/>
      <c r="BG57" s="296"/>
      <c r="BH57" s="296"/>
      <c r="BI57" s="296"/>
      <c r="BJ57" s="296"/>
      <c r="BK57" s="296"/>
      <c r="BL57" s="296"/>
      <c r="BM57" s="296"/>
      <c r="BN57" s="296"/>
      <c r="BO57" s="296"/>
      <c r="BP57" s="296"/>
      <c r="BQ57" s="296"/>
      <c r="BR57" s="296"/>
      <c r="BS57" s="296"/>
      <c r="BT57" s="296"/>
      <c r="BU57" s="296"/>
      <c r="BV57" s="296"/>
      <c r="BW57" s="296"/>
      <c r="BX57" s="296"/>
      <c r="BY57" s="296"/>
      <c r="BZ57" s="296"/>
      <c r="CA57" s="296"/>
      <c r="CB57" s="296"/>
      <c r="CC57" s="296"/>
      <c r="CD57" s="296"/>
      <c r="CE57" s="296"/>
      <c r="CF57" s="296"/>
      <c r="CG57" s="296"/>
      <c r="CH57" s="296"/>
      <c r="CI57" s="296"/>
      <c r="CJ57" s="296"/>
      <c r="CK57" s="296"/>
      <c r="CL57" s="296"/>
      <c r="CM57" s="290"/>
    </row>
    <row r="58" spans="2:91" s="293" customFormat="1" ht="10.5" customHeight="1">
      <c r="B58" s="288"/>
      <c r="C58" s="289" t="s">
        <v>152</v>
      </c>
      <c r="D58" s="599" t="s">
        <v>423</v>
      </c>
      <c r="E58" s="599"/>
      <c r="F58" s="599"/>
      <c r="G58" s="599"/>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599"/>
      <c r="AL58" s="290"/>
      <c r="AM58" s="291"/>
      <c r="AN58" s="291"/>
      <c r="AO58" s="292"/>
      <c r="AP58" s="292"/>
      <c r="AQ58" s="292"/>
      <c r="AR58" s="292"/>
      <c r="AS58" s="292"/>
      <c r="AT58" s="292"/>
      <c r="AU58" s="292"/>
      <c r="BC58" s="288"/>
      <c r="BD58" s="294" t="s">
        <v>150</v>
      </c>
      <c r="BE58" s="599" t="s">
        <v>423</v>
      </c>
      <c r="BF58" s="599"/>
      <c r="BG58" s="599"/>
      <c r="BH58" s="599"/>
      <c r="BI58" s="599"/>
      <c r="BJ58" s="599"/>
      <c r="BK58" s="599"/>
      <c r="BL58" s="599"/>
      <c r="BM58" s="599"/>
      <c r="BN58" s="599"/>
      <c r="BO58" s="599"/>
      <c r="BP58" s="599"/>
      <c r="BQ58" s="599"/>
      <c r="BR58" s="599"/>
      <c r="BS58" s="599"/>
      <c r="BT58" s="599"/>
      <c r="BU58" s="599"/>
      <c r="BV58" s="599"/>
      <c r="BW58" s="599"/>
      <c r="BX58" s="599"/>
      <c r="BY58" s="599"/>
      <c r="BZ58" s="599"/>
      <c r="CA58" s="599"/>
      <c r="CB58" s="599"/>
      <c r="CC58" s="599"/>
      <c r="CD58" s="599"/>
      <c r="CE58" s="599"/>
      <c r="CF58" s="599"/>
      <c r="CG58" s="599"/>
      <c r="CH58" s="599"/>
      <c r="CI58" s="599"/>
      <c r="CJ58" s="599"/>
      <c r="CK58" s="599"/>
      <c r="CL58" s="599"/>
      <c r="CM58" s="290"/>
    </row>
    <row r="59" spans="2:91" s="293" customFormat="1" ht="10.5" customHeight="1">
      <c r="B59" s="288"/>
      <c r="C59" s="289"/>
      <c r="D59" s="599"/>
      <c r="E59" s="599"/>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599"/>
      <c r="AL59" s="290"/>
      <c r="AM59" s="291"/>
      <c r="AN59" s="291"/>
      <c r="AO59" s="292"/>
      <c r="AP59" s="292"/>
      <c r="AQ59" s="292"/>
      <c r="AR59" s="292"/>
      <c r="AS59" s="292"/>
      <c r="AT59" s="292"/>
      <c r="AU59" s="292"/>
      <c r="BC59" s="288"/>
      <c r="BD59" s="294"/>
      <c r="BE59" s="599"/>
      <c r="BF59" s="599"/>
      <c r="BG59" s="599"/>
      <c r="BH59" s="599"/>
      <c r="BI59" s="599"/>
      <c r="BJ59" s="599"/>
      <c r="BK59" s="599"/>
      <c r="BL59" s="599"/>
      <c r="BM59" s="599"/>
      <c r="BN59" s="599"/>
      <c r="BO59" s="599"/>
      <c r="BP59" s="599"/>
      <c r="BQ59" s="599"/>
      <c r="BR59" s="599"/>
      <c r="BS59" s="599"/>
      <c r="BT59" s="599"/>
      <c r="BU59" s="599"/>
      <c r="BV59" s="599"/>
      <c r="BW59" s="599"/>
      <c r="BX59" s="599"/>
      <c r="BY59" s="599"/>
      <c r="BZ59" s="599"/>
      <c r="CA59" s="599"/>
      <c r="CB59" s="599"/>
      <c r="CC59" s="599"/>
      <c r="CD59" s="599"/>
      <c r="CE59" s="599"/>
      <c r="CF59" s="599"/>
      <c r="CG59" s="599"/>
      <c r="CH59" s="599"/>
      <c r="CI59" s="599"/>
      <c r="CJ59" s="599"/>
      <c r="CK59" s="599"/>
      <c r="CL59" s="599"/>
      <c r="CM59" s="290"/>
    </row>
    <row r="60" spans="2:91" s="293" customFormat="1" ht="10.5" customHeight="1">
      <c r="B60" s="288"/>
      <c r="C60" s="289"/>
      <c r="D60" s="606"/>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607"/>
      <c r="AL60" s="290"/>
      <c r="AM60" s="291"/>
      <c r="AN60" s="291"/>
      <c r="AO60" s="292"/>
      <c r="AP60" s="292"/>
      <c r="AQ60" s="292"/>
      <c r="AR60" s="292"/>
      <c r="AS60" s="292"/>
      <c r="AT60" s="292"/>
      <c r="AU60" s="292"/>
      <c r="BC60" s="288"/>
      <c r="BD60" s="297"/>
      <c r="BE60" s="609"/>
      <c r="BF60" s="610"/>
      <c r="BG60" s="610"/>
      <c r="BH60" s="610"/>
      <c r="BI60" s="610"/>
      <c r="BJ60" s="610"/>
      <c r="BK60" s="610"/>
      <c r="BL60" s="610"/>
      <c r="BM60" s="610"/>
      <c r="BN60" s="610"/>
      <c r="BO60" s="610"/>
      <c r="BP60" s="610"/>
      <c r="BQ60" s="610"/>
      <c r="BR60" s="610"/>
      <c r="BS60" s="610"/>
      <c r="BT60" s="610"/>
      <c r="BU60" s="610"/>
      <c r="BV60" s="610"/>
      <c r="BW60" s="610"/>
      <c r="BX60" s="610"/>
      <c r="BY60" s="610"/>
      <c r="BZ60" s="610"/>
      <c r="CA60" s="610"/>
      <c r="CB60" s="610"/>
      <c r="CC60" s="610"/>
      <c r="CD60" s="610"/>
      <c r="CE60" s="610"/>
      <c r="CF60" s="610"/>
      <c r="CG60" s="610"/>
      <c r="CH60" s="610"/>
      <c r="CI60" s="610"/>
      <c r="CJ60" s="610"/>
      <c r="CK60" s="610"/>
      <c r="CL60" s="610"/>
      <c r="CM60" s="290"/>
    </row>
    <row r="61" spans="2:91" s="293" customFormat="1" ht="10.5" customHeight="1">
      <c r="B61" s="288"/>
      <c r="C61" s="298" t="s">
        <v>152</v>
      </c>
      <c r="D61" s="600" t="s">
        <v>412</v>
      </c>
      <c r="E61" s="601"/>
      <c r="F61" s="601"/>
      <c r="G61" s="601"/>
      <c r="H61" s="601"/>
      <c r="I61" s="601"/>
      <c r="J61" s="601"/>
      <c r="K61" s="601"/>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1"/>
      <c r="AK61" s="601"/>
      <c r="AL61" s="299"/>
      <c r="AM61" s="291"/>
      <c r="BC61" s="288"/>
      <c r="BD61" s="300" t="s">
        <v>150</v>
      </c>
      <c r="BE61" s="596" t="str">
        <f>D61</f>
        <v>本申請書以外に、様式－1、様式－○～様式－○を提出してください。様式－○～様式－○に添付する根拠書類は、事後確認型の場合、入札前に提出する必要はありません。ただし、入札執行後、落札候補者となった場合は、執行機関の指定する日までに様式に添付する根拠書類を提出する。なお、根拠書類が提出できない場合や資格要件を満たしていない場合等は入札が無効とする。</v>
      </c>
      <c r="BF61" s="603"/>
      <c r="BG61" s="603"/>
      <c r="BH61" s="603"/>
      <c r="BI61" s="603"/>
      <c r="BJ61" s="603"/>
      <c r="BK61" s="603"/>
      <c r="BL61" s="603"/>
      <c r="BM61" s="603"/>
      <c r="BN61" s="603"/>
      <c r="BO61" s="603"/>
      <c r="BP61" s="603"/>
      <c r="BQ61" s="603"/>
      <c r="BR61" s="603"/>
      <c r="BS61" s="603"/>
      <c r="BT61" s="603"/>
      <c r="BU61" s="603"/>
      <c r="BV61" s="603"/>
      <c r="BW61" s="603"/>
      <c r="BX61" s="603"/>
      <c r="BY61" s="603"/>
      <c r="BZ61" s="603"/>
      <c r="CA61" s="603"/>
      <c r="CB61" s="603"/>
      <c r="CC61" s="603"/>
      <c r="CD61" s="603"/>
      <c r="CE61" s="603"/>
      <c r="CF61" s="603"/>
      <c r="CG61" s="603"/>
      <c r="CH61" s="603"/>
      <c r="CI61" s="603"/>
      <c r="CJ61" s="603"/>
      <c r="CK61" s="603"/>
      <c r="CL61" s="603"/>
      <c r="CM61" s="299"/>
    </row>
    <row r="62" spans="2:91" s="293" customFormat="1" ht="10.5" customHeight="1">
      <c r="B62" s="288"/>
      <c r="C62" s="298"/>
      <c r="D62" s="601"/>
      <c r="E62" s="60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601"/>
      <c r="AJ62" s="601"/>
      <c r="AK62" s="601"/>
      <c r="AL62" s="299"/>
      <c r="AN62" s="291"/>
      <c r="AO62" s="292"/>
      <c r="AP62" s="292"/>
      <c r="AQ62" s="292"/>
      <c r="AR62" s="292"/>
      <c r="AS62" s="292"/>
      <c r="AT62" s="292"/>
      <c r="AU62" s="292"/>
      <c r="BC62" s="288"/>
      <c r="BD62" s="300"/>
      <c r="BE62" s="603"/>
      <c r="BF62" s="603"/>
      <c r="BG62" s="603"/>
      <c r="BH62" s="603"/>
      <c r="BI62" s="603"/>
      <c r="BJ62" s="603"/>
      <c r="BK62" s="603"/>
      <c r="BL62" s="603"/>
      <c r="BM62" s="603"/>
      <c r="BN62" s="603"/>
      <c r="BO62" s="603"/>
      <c r="BP62" s="603"/>
      <c r="BQ62" s="603"/>
      <c r="BR62" s="603"/>
      <c r="BS62" s="603"/>
      <c r="BT62" s="603"/>
      <c r="BU62" s="603"/>
      <c r="BV62" s="603"/>
      <c r="BW62" s="603"/>
      <c r="BX62" s="603"/>
      <c r="BY62" s="603"/>
      <c r="BZ62" s="603"/>
      <c r="CA62" s="603"/>
      <c r="CB62" s="603"/>
      <c r="CC62" s="603"/>
      <c r="CD62" s="603"/>
      <c r="CE62" s="603"/>
      <c r="CF62" s="603"/>
      <c r="CG62" s="603"/>
      <c r="CH62" s="603"/>
      <c r="CI62" s="603"/>
      <c r="CJ62" s="603"/>
      <c r="CK62" s="603"/>
      <c r="CL62" s="603"/>
      <c r="CM62" s="299"/>
    </row>
    <row r="63" spans="2:91" s="293" customFormat="1" ht="10.5" customHeight="1">
      <c r="B63" s="288"/>
      <c r="C63" s="298"/>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1"/>
      <c r="AL63" s="299"/>
      <c r="AN63" s="291"/>
      <c r="AO63" s="292"/>
      <c r="AP63" s="292"/>
      <c r="AQ63" s="292"/>
      <c r="AR63" s="292"/>
      <c r="AS63" s="292"/>
      <c r="AT63" s="292"/>
      <c r="AU63" s="292"/>
      <c r="BC63" s="288"/>
      <c r="BD63" s="300"/>
      <c r="BE63" s="603"/>
      <c r="BF63" s="603"/>
      <c r="BG63" s="603"/>
      <c r="BH63" s="603"/>
      <c r="BI63" s="603"/>
      <c r="BJ63" s="603"/>
      <c r="BK63" s="603"/>
      <c r="BL63" s="603"/>
      <c r="BM63" s="603"/>
      <c r="BN63" s="603"/>
      <c r="BO63" s="603"/>
      <c r="BP63" s="603"/>
      <c r="BQ63" s="603"/>
      <c r="BR63" s="603"/>
      <c r="BS63" s="603"/>
      <c r="BT63" s="603"/>
      <c r="BU63" s="603"/>
      <c r="BV63" s="603"/>
      <c r="BW63" s="603"/>
      <c r="BX63" s="603"/>
      <c r="BY63" s="603"/>
      <c r="BZ63" s="603"/>
      <c r="CA63" s="603"/>
      <c r="CB63" s="603"/>
      <c r="CC63" s="603"/>
      <c r="CD63" s="603"/>
      <c r="CE63" s="603"/>
      <c r="CF63" s="603"/>
      <c r="CG63" s="603"/>
      <c r="CH63" s="603"/>
      <c r="CI63" s="603"/>
      <c r="CJ63" s="603"/>
      <c r="CK63" s="603"/>
      <c r="CL63" s="603"/>
      <c r="CM63" s="299"/>
    </row>
    <row r="64" spans="2:91" s="293" customFormat="1" ht="10.5" customHeight="1">
      <c r="B64" s="288"/>
      <c r="C64" s="298"/>
      <c r="D64" s="602"/>
      <c r="E64" s="602"/>
      <c r="F64" s="602"/>
      <c r="G64" s="602"/>
      <c r="H64" s="602"/>
      <c r="I64" s="602"/>
      <c r="J64" s="602"/>
      <c r="K64" s="602"/>
      <c r="L64" s="602"/>
      <c r="M64" s="602"/>
      <c r="N64" s="602"/>
      <c r="O64" s="602"/>
      <c r="P64" s="602"/>
      <c r="Q64" s="602"/>
      <c r="R64" s="602"/>
      <c r="S64" s="602"/>
      <c r="T64" s="602"/>
      <c r="U64" s="602"/>
      <c r="V64" s="602"/>
      <c r="W64" s="602"/>
      <c r="X64" s="602"/>
      <c r="Y64" s="602"/>
      <c r="Z64" s="602"/>
      <c r="AA64" s="602"/>
      <c r="AB64" s="602"/>
      <c r="AC64" s="602"/>
      <c r="AD64" s="602"/>
      <c r="AE64" s="602"/>
      <c r="AF64" s="602"/>
      <c r="AG64" s="602"/>
      <c r="AH64" s="602"/>
      <c r="AI64" s="602"/>
      <c r="AJ64" s="602"/>
      <c r="AK64" s="602"/>
      <c r="AL64" s="299"/>
      <c r="AN64" s="291"/>
      <c r="AO64" s="292"/>
      <c r="AP64" s="292"/>
      <c r="AQ64" s="292"/>
      <c r="AR64" s="292"/>
      <c r="AS64" s="292"/>
      <c r="AT64" s="292"/>
      <c r="AU64" s="292"/>
      <c r="BC64" s="288"/>
      <c r="BD64" s="298"/>
      <c r="BE64" s="602"/>
      <c r="BF64" s="602"/>
      <c r="BG64" s="602"/>
      <c r="BH64" s="602"/>
      <c r="BI64" s="602"/>
      <c r="BJ64" s="602"/>
      <c r="BK64" s="602"/>
      <c r="BL64" s="602"/>
      <c r="BM64" s="602"/>
      <c r="BN64" s="602"/>
      <c r="BO64" s="602"/>
      <c r="BP64" s="602"/>
      <c r="BQ64" s="602"/>
      <c r="BR64" s="602"/>
      <c r="BS64" s="602"/>
      <c r="BT64" s="602"/>
      <c r="BU64" s="602"/>
      <c r="BV64" s="602"/>
      <c r="BW64" s="602"/>
      <c r="BX64" s="602"/>
      <c r="BY64" s="602"/>
      <c r="BZ64" s="602"/>
      <c r="CA64" s="602"/>
      <c r="CB64" s="602"/>
      <c r="CC64" s="602"/>
      <c r="CD64" s="602"/>
      <c r="CE64" s="602"/>
      <c r="CF64" s="602"/>
      <c r="CG64" s="602"/>
      <c r="CH64" s="602"/>
      <c r="CI64" s="602"/>
      <c r="CJ64" s="602"/>
      <c r="CK64" s="602"/>
      <c r="CL64" s="602"/>
      <c r="CM64" s="299"/>
    </row>
    <row r="65" spans="2:91" s="293" customFormat="1" ht="10.5" customHeight="1">
      <c r="B65" s="288"/>
      <c r="C65" s="298" t="s">
        <v>330</v>
      </c>
      <c r="D65" s="600" t="s">
        <v>335</v>
      </c>
      <c r="E65" s="600"/>
      <c r="F65" s="600"/>
      <c r="G65" s="600"/>
      <c r="H65" s="600"/>
      <c r="I65" s="600"/>
      <c r="J65" s="600"/>
      <c r="K65" s="600"/>
      <c r="L65" s="600"/>
      <c r="M65" s="600"/>
      <c r="N65" s="600"/>
      <c r="O65" s="600"/>
      <c r="P65" s="600"/>
      <c r="Q65" s="600"/>
      <c r="R65" s="600"/>
      <c r="S65" s="600"/>
      <c r="T65" s="600"/>
      <c r="U65" s="600"/>
      <c r="V65" s="600"/>
      <c r="W65" s="600"/>
      <c r="X65" s="600"/>
      <c r="Y65" s="600"/>
      <c r="Z65" s="600"/>
      <c r="AA65" s="600"/>
      <c r="AB65" s="600"/>
      <c r="AC65" s="600"/>
      <c r="AD65" s="600"/>
      <c r="AE65" s="600"/>
      <c r="AF65" s="600"/>
      <c r="AG65" s="600"/>
      <c r="AH65" s="600"/>
      <c r="AI65" s="600"/>
      <c r="AJ65" s="600"/>
      <c r="AK65" s="600"/>
      <c r="AL65" s="299"/>
      <c r="AN65" s="291"/>
      <c r="AO65" s="292"/>
      <c r="AP65" s="292"/>
      <c r="AQ65" s="292"/>
      <c r="AR65" s="292"/>
      <c r="AS65" s="292"/>
      <c r="AT65" s="292"/>
      <c r="AU65" s="292"/>
      <c r="BC65" s="288"/>
      <c r="BD65" s="298" t="s">
        <v>329</v>
      </c>
      <c r="BE65" s="608" t="str">
        <f>+D65</f>
        <v>虚偽の申請を行った場合、入札参加停止等の処分をすることがあるので十分注意してください。</v>
      </c>
      <c r="BF65" s="603"/>
      <c r="BG65" s="603"/>
      <c r="BH65" s="603"/>
      <c r="BI65" s="603"/>
      <c r="BJ65" s="603"/>
      <c r="BK65" s="603"/>
      <c r="BL65" s="603"/>
      <c r="BM65" s="603"/>
      <c r="BN65" s="603"/>
      <c r="BO65" s="603"/>
      <c r="BP65" s="603"/>
      <c r="BQ65" s="603"/>
      <c r="BR65" s="603"/>
      <c r="BS65" s="603"/>
      <c r="BT65" s="603"/>
      <c r="BU65" s="603"/>
      <c r="BV65" s="603"/>
      <c r="BW65" s="603"/>
      <c r="BX65" s="603"/>
      <c r="BY65" s="603"/>
      <c r="BZ65" s="603"/>
      <c r="CA65" s="603"/>
      <c r="CB65" s="603"/>
      <c r="CC65" s="603"/>
      <c r="CD65" s="603"/>
      <c r="CE65" s="603"/>
      <c r="CF65" s="603"/>
      <c r="CG65" s="603"/>
      <c r="CH65" s="603"/>
      <c r="CI65" s="603"/>
      <c r="CJ65" s="603"/>
      <c r="CK65" s="603"/>
      <c r="CL65" s="603"/>
      <c r="CM65" s="299"/>
    </row>
    <row r="66" spans="2:91" s="293" customFormat="1" ht="10.5" customHeight="1">
      <c r="B66" s="288"/>
      <c r="C66" s="298"/>
      <c r="D66" s="291"/>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299"/>
      <c r="AN66" s="291"/>
      <c r="AO66" s="292"/>
      <c r="AP66" s="292"/>
      <c r="AQ66" s="292"/>
      <c r="AR66" s="292"/>
      <c r="AS66" s="292"/>
      <c r="AT66" s="292"/>
      <c r="AU66" s="292"/>
      <c r="BC66" s="288"/>
      <c r="BD66" s="298"/>
      <c r="BE66" s="608"/>
      <c r="BF66" s="603"/>
      <c r="BG66" s="603"/>
      <c r="BH66" s="603"/>
      <c r="BI66" s="603"/>
      <c r="BJ66" s="603"/>
      <c r="BK66" s="603"/>
      <c r="BL66" s="603"/>
      <c r="BM66" s="603"/>
      <c r="BN66" s="603"/>
      <c r="BO66" s="603"/>
      <c r="BP66" s="603"/>
      <c r="BQ66" s="603"/>
      <c r="BR66" s="603"/>
      <c r="BS66" s="603"/>
      <c r="BT66" s="603"/>
      <c r="BU66" s="603"/>
      <c r="BV66" s="603"/>
      <c r="BW66" s="603"/>
      <c r="BX66" s="603"/>
      <c r="BY66" s="603"/>
      <c r="BZ66" s="603"/>
      <c r="CA66" s="603"/>
      <c r="CB66" s="603"/>
      <c r="CC66" s="603"/>
      <c r="CD66" s="603"/>
      <c r="CE66" s="603"/>
      <c r="CF66" s="603"/>
      <c r="CG66" s="603"/>
      <c r="CH66" s="603"/>
      <c r="CI66" s="603"/>
      <c r="CJ66" s="603"/>
      <c r="CK66" s="603"/>
      <c r="CL66" s="603"/>
      <c r="CM66" s="299"/>
    </row>
    <row r="67" spans="2:91" s="293" customFormat="1" ht="10.5" customHeight="1">
      <c r="B67" s="288"/>
      <c r="C67" s="298"/>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c r="AG67" s="337"/>
      <c r="AH67" s="337"/>
      <c r="AI67" s="337"/>
      <c r="AJ67" s="337"/>
      <c r="AK67" s="337"/>
      <c r="AL67" s="299"/>
      <c r="AN67" s="291"/>
      <c r="AO67" s="292"/>
      <c r="AP67" s="292"/>
      <c r="AQ67" s="292"/>
      <c r="AR67" s="292"/>
      <c r="AS67" s="292"/>
      <c r="AT67" s="292"/>
      <c r="AU67" s="292"/>
      <c r="BC67" s="288"/>
      <c r="BD67" s="298"/>
      <c r="BE67" s="603"/>
      <c r="BF67" s="603"/>
      <c r="BG67" s="603"/>
      <c r="BH67" s="603"/>
      <c r="BI67" s="603"/>
      <c r="BJ67" s="603"/>
      <c r="BK67" s="603"/>
      <c r="BL67" s="603"/>
      <c r="BM67" s="603"/>
      <c r="BN67" s="603"/>
      <c r="BO67" s="603"/>
      <c r="BP67" s="603"/>
      <c r="BQ67" s="603"/>
      <c r="BR67" s="603"/>
      <c r="BS67" s="603"/>
      <c r="BT67" s="603"/>
      <c r="BU67" s="603"/>
      <c r="BV67" s="603"/>
      <c r="BW67" s="603"/>
      <c r="BX67" s="603"/>
      <c r="BY67" s="603"/>
      <c r="BZ67" s="603"/>
      <c r="CA67" s="603"/>
      <c r="CB67" s="603"/>
      <c r="CC67" s="603"/>
      <c r="CD67" s="603"/>
      <c r="CE67" s="603"/>
      <c r="CF67" s="603"/>
      <c r="CG67" s="603"/>
      <c r="CH67" s="603"/>
      <c r="CI67" s="603"/>
      <c r="CJ67" s="603"/>
      <c r="CK67" s="603"/>
      <c r="CL67" s="603"/>
      <c r="CM67" s="299"/>
    </row>
    <row r="68" spans="2:91" s="293" customFormat="1" ht="10.5" customHeight="1">
      <c r="B68" s="301"/>
      <c r="C68" s="302"/>
      <c r="D68" s="604"/>
      <c r="E68" s="604"/>
      <c r="F68" s="604"/>
      <c r="G68" s="604"/>
      <c r="H68" s="604"/>
      <c r="I68" s="604"/>
      <c r="J68" s="604"/>
      <c r="K68" s="604"/>
      <c r="L68" s="604"/>
      <c r="M68" s="604"/>
      <c r="N68" s="604"/>
      <c r="O68" s="604"/>
      <c r="P68" s="604"/>
      <c r="Q68" s="604"/>
      <c r="R68" s="604"/>
      <c r="S68" s="604"/>
      <c r="T68" s="604"/>
      <c r="U68" s="604"/>
      <c r="V68" s="604"/>
      <c r="W68" s="604"/>
      <c r="X68" s="604"/>
      <c r="Y68" s="604"/>
      <c r="Z68" s="604"/>
      <c r="AA68" s="604"/>
      <c r="AB68" s="604"/>
      <c r="AC68" s="604"/>
      <c r="AD68" s="604"/>
      <c r="AE68" s="604"/>
      <c r="AF68" s="604"/>
      <c r="AG68" s="604"/>
      <c r="AH68" s="604"/>
      <c r="AI68" s="604"/>
      <c r="AJ68" s="604"/>
      <c r="AK68" s="604"/>
      <c r="AL68" s="303"/>
      <c r="AM68" s="304"/>
      <c r="AO68" s="292"/>
      <c r="AP68" s="292"/>
      <c r="AQ68" s="292"/>
      <c r="AR68" s="292"/>
      <c r="AS68" s="292"/>
      <c r="AT68" s="292"/>
      <c r="AU68" s="292"/>
      <c r="BC68" s="301"/>
      <c r="BD68" s="305"/>
      <c r="BE68" s="604"/>
      <c r="BF68" s="604"/>
      <c r="BG68" s="604"/>
      <c r="BH68" s="604"/>
      <c r="BI68" s="604"/>
      <c r="BJ68" s="604"/>
      <c r="BK68" s="604"/>
      <c r="BL68" s="604"/>
      <c r="BM68" s="604"/>
      <c r="BN68" s="604"/>
      <c r="BO68" s="604"/>
      <c r="BP68" s="604"/>
      <c r="BQ68" s="604"/>
      <c r="BR68" s="604"/>
      <c r="BS68" s="604"/>
      <c r="BT68" s="604"/>
      <c r="BU68" s="604"/>
      <c r="BV68" s="604"/>
      <c r="BW68" s="604"/>
      <c r="BX68" s="604"/>
      <c r="BY68" s="604"/>
      <c r="BZ68" s="604"/>
      <c r="CA68" s="604"/>
      <c r="CB68" s="604"/>
      <c r="CC68" s="604"/>
      <c r="CD68" s="604"/>
      <c r="CE68" s="604"/>
      <c r="CF68" s="604"/>
      <c r="CG68" s="604"/>
      <c r="CH68" s="604"/>
      <c r="CI68" s="604"/>
      <c r="CJ68" s="604"/>
      <c r="CK68" s="604"/>
      <c r="CL68" s="604"/>
      <c r="CM68" s="303"/>
    </row>
    <row r="69" spans="2:91" s="273" customFormat="1" ht="7.5" customHeight="1">
      <c r="C69" s="195"/>
      <c r="D69" s="195"/>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306"/>
      <c r="AO69" s="203"/>
      <c r="AP69" s="203"/>
      <c r="AQ69" s="203"/>
      <c r="AR69" s="203"/>
      <c r="AS69" s="203"/>
      <c r="AT69" s="203"/>
      <c r="AU69" s="203"/>
      <c r="AV69" s="203"/>
      <c r="AW69" s="203"/>
      <c r="AX69" s="203"/>
      <c r="BD69" s="195"/>
      <c r="BE69" s="195"/>
      <c r="BF69" s="271"/>
      <c r="BG69" s="271"/>
      <c r="BH69" s="271"/>
      <c r="BI69" s="271"/>
      <c r="BJ69" s="271"/>
      <c r="BK69" s="271"/>
      <c r="BL69" s="271"/>
      <c r="BM69" s="271"/>
      <c r="BN69" s="271"/>
      <c r="BO69" s="271"/>
      <c r="BP69" s="271"/>
      <c r="BQ69" s="271"/>
      <c r="BR69" s="271"/>
      <c r="BS69" s="271"/>
      <c r="BT69" s="271"/>
      <c r="BU69" s="271"/>
      <c r="BV69" s="271"/>
      <c r="BW69" s="271"/>
      <c r="BX69" s="271"/>
      <c r="BY69" s="271"/>
      <c r="BZ69" s="271"/>
      <c r="CA69" s="271"/>
      <c r="CB69" s="271"/>
      <c r="CC69" s="271"/>
      <c r="CD69" s="271"/>
      <c r="CE69" s="271"/>
      <c r="CF69" s="271"/>
      <c r="CG69" s="271"/>
      <c r="CH69" s="271"/>
      <c r="CI69" s="271"/>
      <c r="CJ69" s="271"/>
      <c r="CK69" s="271"/>
      <c r="CL69" s="271"/>
      <c r="CM69" s="271"/>
    </row>
    <row r="70" spans="2:91" s="311" customFormat="1" ht="15" customHeight="1">
      <c r="B70" s="307"/>
      <c r="C70" s="307"/>
      <c r="D70" s="307"/>
      <c r="E70" s="307"/>
      <c r="F70" s="308"/>
      <c r="G70" s="307"/>
      <c r="H70" s="307"/>
      <c r="I70" s="307"/>
      <c r="J70" s="307"/>
      <c r="K70" s="307"/>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10"/>
      <c r="AL70" s="310"/>
      <c r="AU70" s="310"/>
      <c r="AV70" s="310"/>
      <c r="AW70" s="310"/>
      <c r="AX70" s="310"/>
      <c r="AY70" s="310"/>
      <c r="AZ70" s="310"/>
      <c r="BA70" s="310"/>
      <c r="BB70" s="310"/>
      <c r="BC70" s="310"/>
      <c r="BD70" s="310"/>
      <c r="BE70" s="310"/>
      <c r="BF70" s="310"/>
      <c r="BG70" s="310"/>
      <c r="BH70" s="310"/>
      <c r="BI70" s="310"/>
      <c r="BJ70" s="310"/>
      <c r="BK70" s="310"/>
      <c r="BL70" s="310"/>
      <c r="BM70" s="310"/>
      <c r="BN70" s="310"/>
      <c r="BO70" s="310"/>
      <c r="BP70" s="310"/>
      <c r="BQ70" s="310"/>
      <c r="BR70" s="310"/>
      <c r="BS70" s="310"/>
      <c r="BT70" s="310"/>
      <c r="BU70" s="310"/>
      <c r="BV70" s="310"/>
      <c r="BW70" s="310"/>
      <c r="BX70" s="310"/>
    </row>
    <row r="71" spans="2:91" s="311" customFormat="1" ht="13.5" customHeight="1">
      <c r="B71" s="307"/>
      <c r="C71" s="307"/>
      <c r="D71" s="307"/>
      <c r="E71" s="307"/>
      <c r="F71" s="308"/>
      <c r="G71" s="307"/>
      <c r="H71" s="307"/>
      <c r="I71" s="307"/>
      <c r="J71" s="307"/>
      <c r="K71" s="307"/>
      <c r="L71" s="309"/>
      <c r="M71" s="309"/>
      <c r="N71" s="309"/>
      <c r="O71" s="309"/>
      <c r="P71" s="309"/>
      <c r="AX71" s="307"/>
      <c r="BC71" s="307"/>
      <c r="BD71" s="307"/>
      <c r="BE71" s="605"/>
      <c r="BF71" s="605"/>
      <c r="BG71" s="605"/>
      <c r="BH71" s="605"/>
      <c r="BI71" s="605"/>
      <c r="BJ71" s="605"/>
      <c r="BK71" s="605"/>
      <c r="BL71" s="605"/>
      <c r="BM71" s="605"/>
      <c r="BN71" s="312"/>
      <c r="BO71" s="605"/>
      <c r="BP71" s="605"/>
      <c r="BQ71" s="605"/>
      <c r="BR71" s="605"/>
      <c r="BS71" s="605"/>
      <c r="BT71" s="605"/>
      <c r="BU71" s="605"/>
      <c r="BV71" s="605"/>
      <c r="BW71" s="605"/>
      <c r="BX71" s="605"/>
      <c r="BY71" s="605"/>
      <c r="BZ71" s="605"/>
      <c r="CA71" s="605"/>
      <c r="CB71" s="605"/>
      <c r="CC71" s="605"/>
      <c r="CD71" s="605"/>
      <c r="CE71" s="605"/>
      <c r="CF71" s="605"/>
      <c r="CG71" s="605"/>
      <c r="CH71" s="605"/>
      <c r="CI71" s="605"/>
      <c r="CJ71" s="605"/>
      <c r="CK71" s="605"/>
      <c r="CL71" s="605"/>
      <c r="CM71" s="309"/>
    </row>
    <row r="72" spans="2:91" s="311" customFormat="1" ht="13.5" customHeight="1">
      <c r="B72" s="307"/>
      <c r="C72" s="307"/>
      <c r="D72" s="313"/>
      <c r="E72" s="307"/>
      <c r="F72" s="308"/>
      <c r="G72" s="307"/>
      <c r="H72" s="307"/>
      <c r="I72" s="307"/>
      <c r="J72" s="307"/>
      <c r="K72" s="307"/>
      <c r="L72" s="314"/>
      <c r="M72" s="314"/>
      <c r="N72" s="314"/>
      <c r="O72" s="314"/>
      <c r="P72" s="314"/>
      <c r="Z72" s="311" t="s">
        <v>204</v>
      </c>
      <c r="AX72" s="307"/>
      <c r="BC72" s="307"/>
      <c r="BD72" s="307"/>
      <c r="BE72" s="593"/>
      <c r="BF72" s="593"/>
      <c r="BG72" s="593"/>
      <c r="BH72" s="593"/>
      <c r="BI72" s="593"/>
      <c r="BJ72" s="593"/>
      <c r="BK72" s="593"/>
      <c r="BL72" s="593"/>
      <c r="BM72" s="593"/>
      <c r="BN72" s="315"/>
      <c r="BO72" s="594"/>
      <c r="BP72" s="594"/>
      <c r="BQ72" s="594"/>
      <c r="BR72" s="594"/>
      <c r="BS72" s="594"/>
      <c r="BT72" s="594"/>
      <c r="BU72" s="594"/>
      <c r="BV72" s="594"/>
      <c r="BW72" s="594"/>
      <c r="BX72" s="594"/>
      <c r="BY72" s="594"/>
      <c r="BZ72" s="594"/>
      <c r="CA72" s="594"/>
      <c r="CB72" s="594"/>
      <c r="CC72" s="594"/>
      <c r="CD72" s="594"/>
      <c r="CE72" s="594"/>
      <c r="CF72" s="595"/>
      <c r="CG72" s="595"/>
      <c r="CH72" s="595"/>
      <c r="CI72" s="595"/>
      <c r="CJ72" s="595"/>
      <c r="CK72" s="595"/>
      <c r="CL72" s="595"/>
      <c r="CM72" s="314"/>
    </row>
    <row r="73" spans="2:91" s="316" customFormat="1" ht="13.5" customHeight="1">
      <c r="B73" s="307"/>
      <c r="C73" s="307"/>
      <c r="D73" s="313"/>
      <c r="E73" s="307"/>
      <c r="F73" s="308"/>
      <c r="G73" s="307"/>
      <c r="H73" s="307"/>
      <c r="I73" s="307"/>
      <c r="J73" s="307"/>
      <c r="K73" s="307"/>
      <c r="L73" s="314"/>
      <c r="M73" s="314"/>
      <c r="N73" s="314"/>
      <c r="O73" s="314"/>
      <c r="P73" s="314"/>
      <c r="Z73" s="316" t="s">
        <v>448</v>
      </c>
      <c r="AX73" s="307"/>
      <c r="BC73" s="307"/>
      <c r="BD73" s="307"/>
      <c r="BE73" s="593"/>
      <c r="BF73" s="593"/>
      <c r="BG73" s="593"/>
      <c r="BH73" s="593"/>
      <c r="BI73" s="593"/>
      <c r="BJ73" s="593"/>
      <c r="BK73" s="593"/>
      <c r="BL73" s="593"/>
      <c r="BM73" s="593"/>
      <c r="BN73" s="315"/>
      <c r="BO73" s="594"/>
      <c r="BP73" s="594"/>
      <c r="BQ73" s="594"/>
      <c r="BR73" s="594"/>
      <c r="BS73" s="594"/>
      <c r="BT73" s="594"/>
      <c r="BU73" s="594"/>
      <c r="BV73" s="594"/>
      <c r="BW73" s="594"/>
      <c r="BX73" s="594"/>
      <c r="BY73" s="594"/>
      <c r="BZ73" s="594"/>
      <c r="CA73" s="594"/>
      <c r="CB73" s="594"/>
      <c r="CC73" s="594"/>
      <c r="CD73" s="594"/>
      <c r="CE73" s="594"/>
      <c r="CF73" s="595"/>
      <c r="CG73" s="595"/>
      <c r="CH73" s="595"/>
      <c r="CI73" s="595"/>
      <c r="CJ73" s="595"/>
      <c r="CK73" s="595"/>
      <c r="CL73" s="595"/>
      <c r="CM73" s="314"/>
    </row>
    <row r="74" spans="2:91" s="316" customFormat="1" ht="13.5" customHeight="1">
      <c r="B74" s="307"/>
      <c r="C74" s="307"/>
      <c r="D74" s="313"/>
      <c r="E74" s="307"/>
      <c r="F74" s="308"/>
      <c r="G74" s="307"/>
      <c r="H74" s="307"/>
      <c r="I74" s="307"/>
      <c r="J74" s="307"/>
      <c r="K74" s="307"/>
      <c r="L74" s="314"/>
      <c r="M74" s="314"/>
      <c r="N74" s="314"/>
      <c r="O74" s="314"/>
      <c r="P74" s="314"/>
      <c r="Z74" s="316" t="s">
        <v>449</v>
      </c>
      <c r="AX74" s="307"/>
      <c r="BC74" s="307"/>
      <c r="BD74" s="307"/>
      <c r="BE74" s="593"/>
      <c r="BF74" s="593"/>
      <c r="BG74" s="593"/>
      <c r="BH74" s="593"/>
      <c r="BI74" s="593"/>
      <c r="BJ74" s="593"/>
      <c r="BK74" s="593"/>
      <c r="BL74" s="593"/>
      <c r="BM74" s="593"/>
      <c r="BN74" s="315"/>
      <c r="BO74" s="594"/>
      <c r="BP74" s="594"/>
      <c r="BQ74" s="594"/>
      <c r="BR74" s="594"/>
      <c r="BS74" s="594"/>
      <c r="BT74" s="594"/>
      <c r="BU74" s="594"/>
      <c r="BV74" s="594"/>
      <c r="BW74" s="594"/>
      <c r="BX74" s="594"/>
      <c r="BY74" s="594"/>
      <c r="BZ74" s="594"/>
      <c r="CA74" s="594"/>
      <c r="CB74" s="594"/>
      <c r="CC74" s="594"/>
      <c r="CD74" s="594"/>
      <c r="CE74" s="594"/>
      <c r="CF74" s="595"/>
      <c r="CG74" s="595"/>
      <c r="CH74" s="595"/>
      <c r="CI74" s="595"/>
      <c r="CJ74" s="595"/>
      <c r="CK74" s="595"/>
      <c r="CL74" s="595"/>
      <c r="CM74" s="314"/>
    </row>
    <row r="75" spans="2:91" s="316" customFormat="1" ht="13.5" customHeight="1">
      <c r="B75" s="307"/>
      <c r="C75" s="307"/>
      <c r="D75" s="313"/>
      <c r="E75" s="307"/>
      <c r="F75" s="308"/>
      <c r="G75" s="307"/>
      <c r="H75" s="307"/>
      <c r="I75" s="307"/>
      <c r="J75" s="307"/>
      <c r="K75" s="307"/>
      <c r="L75" s="317"/>
      <c r="M75" s="317"/>
      <c r="N75" s="317"/>
      <c r="O75" s="317"/>
      <c r="P75" s="317"/>
      <c r="Z75" s="316" t="s">
        <v>205</v>
      </c>
      <c r="AX75" s="307"/>
      <c r="BC75" s="307"/>
      <c r="BD75" s="307"/>
      <c r="BE75" s="593"/>
      <c r="BF75" s="593"/>
      <c r="BG75" s="593"/>
      <c r="BH75" s="593"/>
      <c r="BI75" s="593"/>
      <c r="BJ75" s="593"/>
      <c r="BK75" s="593"/>
      <c r="BL75" s="593"/>
      <c r="BM75" s="593"/>
      <c r="BN75" s="315"/>
      <c r="BO75" s="594"/>
      <c r="BP75" s="594"/>
      <c r="BQ75" s="594"/>
      <c r="BR75" s="594"/>
      <c r="BS75" s="594"/>
      <c r="BT75" s="594"/>
      <c r="BU75" s="594"/>
      <c r="BV75" s="594"/>
      <c r="BW75" s="594"/>
      <c r="BX75" s="594"/>
      <c r="BY75" s="594"/>
      <c r="BZ75" s="594"/>
      <c r="CA75" s="594"/>
      <c r="CB75" s="594"/>
      <c r="CC75" s="594"/>
      <c r="CD75" s="594"/>
      <c r="CE75" s="594"/>
      <c r="CF75" s="595"/>
      <c r="CG75" s="595"/>
      <c r="CH75" s="595"/>
      <c r="CI75" s="595"/>
      <c r="CJ75" s="595"/>
      <c r="CK75" s="595"/>
      <c r="CL75" s="595"/>
      <c r="CM75" s="318"/>
    </row>
    <row r="76" spans="2:91" s="320" customFormat="1" ht="13.5" customHeight="1">
      <c r="B76" s="307"/>
      <c r="C76" s="307"/>
      <c r="D76" s="313"/>
      <c r="E76" s="307"/>
      <c r="F76" s="308"/>
      <c r="G76" s="307"/>
      <c r="H76" s="307"/>
      <c r="I76" s="307"/>
      <c r="J76" s="307"/>
      <c r="K76" s="307"/>
      <c r="L76" s="319"/>
      <c r="M76" s="319"/>
      <c r="N76" s="319"/>
      <c r="O76" s="319"/>
      <c r="P76" s="319"/>
      <c r="Z76" s="316"/>
      <c r="AX76" s="307"/>
      <c r="BC76" s="307"/>
      <c r="BD76" s="307"/>
      <c r="BE76" s="593"/>
      <c r="BF76" s="593"/>
      <c r="BG76" s="593"/>
      <c r="BH76" s="593"/>
      <c r="BI76" s="593"/>
      <c r="BJ76" s="593"/>
      <c r="BK76" s="593"/>
      <c r="BL76" s="593"/>
      <c r="BM76" s="593"/>
      <c r="BN76" s="315"/>
      <c r="BO76" s="594"/>
      <c r="BP76" s="594"/>
      <c r="BQ76" s="594"/>
      <c r="BR76" s="594"/>
      <c r="BS76" s="594"/>
      <c r="BT76" s="594"/>
      <c r="BU76" s="594"/>
      <c r="BV76" s="594"/>
      <c r="BW76" s="594"/>
      <c r="BX76" s="594"/>
      <c r="BY76" s="594"/>
      <c r="BZ76" s="594"/>
      <c r="CA76" s="594"/>
      <c r="CB76" s="594"/>
      <c r="CC76" s="594"/>
      <c r="CD76" s="594"/>
      <c r="CE76" s="594"/>
      <c r="CF76" s="595"/>
      <c r="CG76" s="595"/>
      <c r="CH76" s="595"/>
      <c r="CI76" s="595"/>
      <c r="CJ76" s="595"/>
      <c r="CK76" s="595"/>
      <c r="CL76" s="595"/>
      <c r="CM76" s="321"/>
    </row>
    <row r="77" spans="2:91" s="320" customFormat="1" ht="13.5" customHeight="1">
      <c r="B77" s="307"/>
      <c r="C77" s="307"/>
      <c r="D77" s="307"/>
      <c r="E77" s="307"/>
      <c r="F77" s="308"/>
      <c r="G77" s="307"/>
      <c r="H77" s="307"/>
      <c r="I77" s="307"/>
      <c r="J77" s="307"/>
      <c r="K77" s="307"/>
      <c r="L77" s="322"/>
      <c r="M77" s="322"/>
      <c r="N77" s="322"/>
      <c r="O77" s="322"/>
      <c r="P77" s="322"/>
      <c r="AX77" s="307"/>
      <c r="BC77" s="307"/>
      <c r="BD77" s="307"/>
      <c r="BE77" s="593"/>
      <c r="BF77" s="593"/>
      <c r="BG77" s="593"/>
      <c r="BH77" s="593"/>
      <c r="BI77" s="593"/>
      <c r="BJ77" s="593"/>
      <c r="BK77" s="593"/>
      <c r="BL77" s="593"/>
      <c r="BM77" s="593"/>
      <c r="BN77" s="315"/>
      <c r="BO77" s="594"/>
      <c r="BP77" s="594"/>
      <c r="BQ77" s="594"/>
      <c r="BR77" s="594"/>
      <c r="BS77" s="594"/>
      <c r="BT77" s="594"/>
      <c r="BU77" s="594"/>
      <c r="BV77" s="594"/>
      <c r="BW77" s="594"/>
      <c r="BX77" s="594"/>
      <c r="BY77" s="594"/>
      <c r="BZ77" s="594"/>
      <c r="CA77" s="594"/>
      <c r="CB77" s="594"/>
      <c r="CC77" s="594"/>
      <c r="CD77" s="594"/>
      <c r="CE77" s="594"/>
      <c r="CF77" s="595"/>
      <c r="CG77" s="595"/>
      <c r="CH77" s="595"/>
      <c r="CI77" s="595"/>
      <c r="CJ77" s="595"/>
      <c r="CK77" s="595"/>
      <c r="CL77" s="595"/>
      <c r="CM77" s="323"/>
    </row>
    <row r="78" spans="2:91" s="326" customFormat="1" ht="27" customHeight="1">
      <c r="B78" s="307"/>
      <c r="C78" s="307"/>
      <c r="D78" s="307"/>
      <c r="E78" s="307"/>
      <c r="F78" s="308"/>
      <c r="G78" s="307"/>
      <c r="H78" s="307"/>
      <c r="I78" s="307"/>
      <c r="J78" s="307"/>
      <c r="K78" s="307"/>
      <c r="L78" s="322"/>
      <c r="M78" s="322"/>
      <c r="N78" s="322"/>
      <c r="O78" s="322"/>
      <c r="P78" s="322"/>
      <c r="Q78" s="322"/>
      <c r="R78" s="322"/>
      <c r="S78" s="322"/>
      <c r="T78" s="322"/>
      <c r="U78" s="322"/>
      <c r="V78" s="322"/>
      <c r="W78" s="322"/>
      <c r="X78" s="322"/>
      <c r="Y78" s="322"/>
      <c r="Z78" s="322"/>
      <c r="AA78" s="322"/>
      <c r="AB78" s="322"/>
      <c r="AC78" s="322"/>
      <c r="AD78" s="322"/>
      <c r="AE78" s="322"/>
      <c r="AF78" s="322"/>
      <c r="AG78" s="324"/>
      <c r="AH78" s="324"/>
      <c r="AI78" s="324"/>
      <c r="AJ78" s="325"/>
      <c r="AK78" s="323"/>
      <c r="AL78" s="323"/>
      <c r="AX78" s="307"/>
      <c r="BC78" s="307"/>
      <c r="BD78" s="307"/>
      <c r="BE78" s="593"/>
      <c r="BF78" s="593"/>
      <c r="BG78" s="593"/>
      <c r="BH78" s="593"/>
      <c r="BI78" s="593"/>
      <c r="BJ78" s="593"/>
      <c r="BK78" s="593"/>
      <c r="BL78" s="593"/>
      <c r="BM78" s="593"/>
      <c r="BN78" s="315"/>
      <c r="BO78" s="594"/>
      <c r="BP78" s="594"/>
      <c r="BQ78" s="594"/>
      <c r="BR78" s="594"/>
      <c r="BS78" s="594"/>
      <c r="BT78" s="594"/>
      <c r="BU78" s="594"/>
      <c r="BV78" s="594"/>
      <c r="BW78" s="594"/>
      <c r="BX78" s="594"/>
      <c r="BY78" s="594"/>
      <c r="BZ78" s="594"/>
      <c r="CA78" s="594"/>
      <c r="CB78" s="594"/>
      <c r="CC78" s="594"/>
      <c r="CD78" s="594"/>
      <c r="CE78" s="594"/>
      <c r="CF78" s="595"/>
      <c r="CG78" s="595"/>
      <c r="CH78" s="595"/>
      <c r="CI78" s="595"/>
      <c r="CJ78" s="595"/>
      <c r="CK78" s="595"/>
      <c r="CL78" s="595"/>
      <c r="CM78" s="323"/>
    </row>
    <row r="79" spans="2:91" s="326" customFormat="1" ht="13.5" customHeight="1">
      <c r="B79" s="307"/>
      <c r="C79" s="307"/>
      <c r="D79" s="307"/>
      <c r="E79" s="307"/>
      <c r="F79" s="308"/>
      <c r="G79" s="307"/>
      <c r="H79" s="307"/>
      <c r="I79" s="307"/>
      <c r="J79" s="307"/>
      <c r="K79" s="307"/>
      <c r="L79" s="322"/>
      <c r="M79" s="322"/>
      <c r="N79" s="322"/>
      <c r="O79" s="322"/>
      <c r="P79" s="322"/>
      <c r="Q79" s="322"/>
      <c r="R79" s="322"/>
      <c r="S79" s="322"/>
      <c r="T79" s="322"/>
      <c r="U79" s="322"/>
      <c r="V79" s="322"/>
      <c r="W79" s="322"/>
      <c r="X79" s="322"/>
      <c r="Y79" s="322"/>
      <c r="Z79" s="322"/>
      <c r="AA79" s="322"/>
      <c r="AB79" s="322"/>
      <c r="AC79" s="322"/>
      <c r="AD79" s="322"/>
      <c r="AE79" s="322"/>
      <c r="AF79" s="322"/>
      <c r="AG79" s="324"/>
      <c r="AH79" s="324"/>
      <c r="AI79" s="324"/>
      <c r="AJ79" s="325"/>
      <c r="AK79" s="323"/>
      <c r="AL79" s="323"/>
      <c r="AX79" s="307"/>
      <c r="BC79" s="307"/>
      <c r="BD79" s="307"/>
      <c r="BE79" s="593"/>
      <c r="BF79" s="593"/>
      <c r="BG79" s="593"/>
      <c r="BH79" s="593"/>
      <c r="BI79" s="593"/>
      <c r="BJ79" s="593"/>
      <c r="BK79" s="593"/>
      <c r="BL79" s="593"/>
      <c r="BM79" s="593"/>
      <c r="BN79" s="315"/>
      <c r="BO79" s="594"/>
      <c r="BP79" s="594"/>
      <c r="BQ79" s="594"/>
      <c r="BR79" s="594"/>
      <c r="BS79" s="594"/>
      <c r="BT79" s="594"/>
      <c r="BU79" s="594"/>
      <c r="BV79" s="594"/>
      <c r="BW79" s="594"/>
      <c r="BX79" s="594"/>
      <c r="BY79" s="594"/>
      <c r="BZ79" s="594"/>
      <c r="CA79" s="594"/>
      <c r="CB79" s="594"/>
      <c r="CC79" s="594"/>
      <c r="CD79" s="594"/>
      <c r="CE79" s="594"/>
      <c r="CF79" s="595"/>
      <c r="CG79" s="595"/>
      <c r="CH79" s="595"/>
      <c r="CI79" s="595"/>
      <c r="CJ79" s="595"/>
      <c r="CK79" s="595"/>
      <c r="CL79" s="595"/>
      <c r="CM79" s="323"/>
    </row>
    <row r="80" spans="2:91" s="326" customFormat="1" ht="13.5" customHeight="1">
      <c r="B80" s="307"/>
      <c r="C80" s="307"/>
      <c r="D80" s="307"/>
      <c r="E80" s="307"/>
      <c r="F80" s="308"/>
      <c r="G80" s="307"/>
      <c r="H80" s="307"/>
      <c r="I80" s="307"/>
      <c r="J80" s="307"/>
      <c r="K80" s="307"/>
      <c r="L80" s="322"/>
      <c r="M80" s="322"/>
      <c r="N80" s="322"/>
      <c r="O80" s="322"/>
      <c r="P80" s="322"/>
      <c r="Q80" s="322"/>
      <c r="R80" s="322"/>
      <c r="S80" s="322"/>
      <c r="T80" s="322"/>
      <c r="U80" s="322"/>
      <c r="V80" s="322"/>
      <c r="W80" s="322"/>
      <c r="X80" s="322"/>
      <c r="Y80" s="322"/>
      <c r="Z80" s="322"/>
      <c r="AA80" s="322"/>
      <c r="AB80" s="322"/>
      <c r="AC80" s="322"/>
      <c r="AD80" s="322"/>
      <c r="AE80" s="322"/>
      <c r="AF80" s="322"/>
      <c r="AG80" s="324"/>
      <c r="AH80" s="324"/>
      <c r="AI80" s="324"/>
      <c r="AJ80" s="325"/>
      <c r="AK80" s="323"/>
      <c r="AL80" s="323"/>
      <c r="AX80" s="307"/>
      <c r="BC80" s="307"/>
      <c r="BD80" s="307"/>
      <c r="BE80" s="593"/>
      <c r="BF80" s="593"/>
      <c r="BG80" s="593"/>
      <c r="BH80" s="593"/>
      <c r="BI80" s="593"/>
      <c r="BJ80" s="593"/>
      <c r="BK80" s="593"/>
      <c r="BL80" s="593"/>
      <c r="BM80" s="593"/>
      <c r="BN80" s="315"/>
      <c r="BO80" s="594"/>
      <c r="BP80" s="594"/>
      <c r="BQ80" s="594"/>
      <c r="BR80" s="594"/>
      <c r="BS80" s="594"/>
      <c r="BT80" s="594"/>
      <c r="BU80" s="594"/>
      <c r="BV80" s="594"/>
      <c r="BW80" s="594"/>
      <c r="BX80" s="594"/>
      <c r="BY80" s="594"/>
      <c r="BZ80" s="594"/>
      <c r="CA80" s="594"/>
      <c r="CB80" s="594"/>
      <c r="CC80" s="594"/>
      <c r="CD80" s="594"/>
      <c r="CE80" s="594"/>
      <c r="CF80" s="595"/>
      <c r="CG80" s="595"/>
      <c r="CH80" s="595"/>
      <c r="CI80" s="595"/>
      <c r="CJ80" s="595"/>
      <c r="CK80" s="595"/>
      <c r="CL80" s="595"/>
      <c r="CM80" s="323"/>
    </row>
    <row r="81" spans="2:91" s="326" customFormat="1" ht="13.5" customHeight="1">
      <c r="B81" s="307"/>
      <c r="C81" s="307"/>
      <c r="D81" s="307"/>
      <c r="E81" s="307"/>
      <c r="F81" s="308"/>
      <c r="G81" s="307"/>
      <c r="H81" s="307"/>
      <c r="I81" s="307"/>
      <c r="J81" s="307"/>
      <c r="K81" s="307"/>
      <c r="L81" s="322"/>
      <c r="M81" s="322"/>
      <c r="N81" s="322"/>
      <c r="O81" s="322"/>
      <c r="P81" s="322"/>
      <c r="Q81" s="322"/>
      <c r="R81" s="322"/>
      <c r="S81" s="322"/>
      <c r="T81" s="322"/>
      <c r="U81" s="322"/>
      <c r="V81" s="322"/>
      <c r="W81" s="322"/>
      <c r="X81" s="322"/>
      <c r="Y81" s="322"/>
      <c r="Z81" s="322"/>
      <c r="AA81" s="322"/>
      <c r="AB81" s="322"/>
      <c r="AC81" s="322"/>
      <c r="AD81" s="322"/>
      <c r="AE81" s="322"/>
      <c r="AF81" s="322"/>
      <c r="AG81" s="324"/>
      <c r="AH81" s="324"/>
      <c r="AI81" s="324"/>
      <c r="AJ81" s="325"/>
      <c r="AK81" s="323"/>
      <c r="AL81" s="323"/>
      <c r="AX81" s="307"/>
      <c r="BC81" s="307"/>
      <c r="BD81" s="307"/>
      <c r="BE81" s="593"/>
      <c r="BF81" s="593"/>
      <c r="BG81" s="593"/>
      <c r="BH81" s="593"/>
      <c r="BI81" s="593"/>
      <c r="BJ81" s="593"/>
      <c r="BK81" s="593"/>
      <c r="BL81" s="593"/>
      <c r="BM81" s="593"/>
      <c r="BN81" s="315"/>
      <c r="BO81" s="594"/>
      <c r="BP81" s="594"/>
      <c r="BQ81" s="594"/>
      <c r="BR81" s="594"/>
      <c r="BS81" s="594"/>
      <c r="BT81" s="594"/>
      <c r="BU81" s="594"/>
      <c r="BV81" s="594"/>
      <c r="BW81" s="594"/>
      <c r="BX81" s="594"/>
      <c r="BY81" s="594"/>
      <c r="BZ81" s="594"/>
      <c r="CA81" s="594"/>
      <c r="CB81" s="594"/>
      <c r="CC81" s="594"/>
      <c r="CD81" s="594"/>
      <c r="CE81" s="594"/>
      <c r="CF81" s="595"/>
      <c r="CG81" s="595"/>
      <c r="CH81" s="595"/>
      <c r="CI81" s="595"/>
      <c r="CJ81" s="595"/>
      <c r="CK81" s="595"/>
      <c r="CL81" s="595"/>
      <c r="CM81" s="323"/>
    </row>
    <row r="82" spans="2:91" s="326" customFormat="1" ht="13.5" customHeight="1">
      <c r="B82" s="307"/>
      <c r="C82" s="307"/>
      <c r="D82" s="307"/>
      <c r="E82" s="307"/>
      <c r="F82" s="308"/>
      <c r="G82" s="307"/>
      <c r="H82" s="307"/>
      <c r="I82" s="307"/>
      <c r="J82" s="307"/>
      <c r="K82" s="307"/>
      <c r="L82" s="322"/>
      <c r="M82" s="322"/>
      <c r="N82" s="322"/>
      <c r="O82" s="322"/>
      <c r="P82" s="322"/>
      <c r="Q82" s="322"/>
      <c r="R82" s="322"/>
      <c r="S82" s="322"/>
      <c r="T82" s="322"/>
      <c r="U82" s="322"/>
      <c r="V82" s="322"/>
      <c r="W82" s="322"/>
      <c r="X82" s="322"/>
      <c r="Y82" s="322"/>
      <c r="Z82" s="322"/>
      <c r="AA82" s="322"/>
      <c r="AB82" s="322"/>
      <c r="AC82" s="322"/>
      <c r="AD82" s="322"/>
      <c r="AE82" s="322"/>
      <c r="AF82" s="322"/>
      <c r="AG82" s="324"/>
      <c r="AH82" s="324"/>
      <c r="AI82" s="324"/>
      <c r="AJ82" s="325"/>
      <c r="AK82" s="323"/>
      <c r="AL82" s="323"/>
      <c r="BC82" s="307"/>
      <c r="BD82" s="307"/>
      <c r="BE82" s="593"/>
      <c r="BF82" s="593"/>
      <c r="BG82" s="593"/>
      <c r="BH82" s="593"/>
      <c r="BI82" s="593"/>
      <c r="BJ82" s="593"/>
      <c r="BK82" s="593"/>
      <c r="BL82" s="593"/>
      <c r="BM82" s="593"/>
      <c r="BN82" s="315"/>
      <c r="BO82" s="594"/>
      <c r="BP82" s="594"/>
      <c r="BQ82" s="594"/>
      <c r="BR82" s="594"/>
      <c r="BS82" s="594"/>
      <c r="BT82" s="594"/>
      <c r="BU82" s="594"/>
      <c r="BV82" s="594"/>
      <c r="BW82" s="594"/>
      <c r="BX82" s="594"/>
      <c r="BY82" s="594"/>
      <c r="BZ82" s="594"/>
      <c r="CA82" s="594"/>
      <c r="CB82" s="594"/>
      <c r="CC82" s="594"/>
      <c r="CD82" s="594"/>
      <c r="CE82" s="594"/>
      <c r="CF82" s="595"/>
      <c r="CG82" s="595"/>
      <c r="CH82" s="595"/>
      <c r="CI82" s="595"/>
      <c r="CJ82" s="595"/>
      <c r="CK82" s="595"/>
      <c r="CL82" s="595"/>
      <c r="CM82" s="323"/>
    </row>
    <row r="83" spans="2:91" s="326" customFormat="1" ht="13.5" customHeight="1">
      <c r="B83" s="307"/>
      <c r="C83" s="307"/>
      <c r="D83" s="307"/>
      <c r="E83" s="307"/>
      <c r="F83" s="308"/>
      <c r="G83" s="307"/>
      <c r="H83" s="307"/>
      <c r="I83" s="307"/>
      <c r="J83" s="307"/>
      <c r="K83" s="307"/>
      <c r="L83" s="322"/>
      <c r="M83" s="322"/>
      <c r="N83" s="322"/>
      <c r="O83" s="322"/>
      <c r="P83" s="322"/>
      <c r="Q83" s="322"/>
      <c r="R83" s="322"/>
      <c r="S83" s="322"/>
      <c r="T83" s="322"/>
      <c r="U83" s="322"/>
      <c r="V83" s="322"/>
      <c r="W83" s="322"/>
      <c r="X83" s="322"/>
      <c r="Y83" s="322"/>
      <c r="Z83" s="322"/>
      <c r="AA83" s="322"/>
      <c r="AB83" s="322"/>
      <c r="AC83" s="322"/>
      <c r="AD83" s="322"/>
      <c r="AE83" s="322"/>
      <c r="AF83" s="322"/>
      <c r="AG83" s="324"/>
      <c r="AH83" s="324"/>
      <c r="AI83" s="324"/>
      <c r="AJ83" s="325"/>
      <c r="AK83" s="323"/>
      <c r="AL83" s="323"/>
      <c r="BC83" s="307"/>
      <c r="BD83" s="307"/>
      <c r="BE83" s="593"/>
      <c r="BF83" s="593"/>
      <c r="BG83" s="593"/>
      <c r="BH83" s="593"/>
      <c r="BI83" s="593"/>
      <c r="BJ83" s="593"/>
      <c r="BK83" s="593"/>
      <c r="BL83" s="593"/>
      <c r="BM83" s="593"/>
      <c r="BN83" s="315"/>
      <c r="BO83" s="594"/>
      <c r="BP83" s="594"/>
      <c r="BQ83" s="594"/>
      <c r="BR83" s="594"/>
      <c r="BS83" s="594"/>
      <c r="BT83" s="594"/>
      <c r="BU83" s="594"/>
      <c r="BV83" s="594"/>
      <c r="BW83" s="594"/>
      <c r="BX83" s="594"/>
      <c r="BY83" s="594"/>
      <c r="BZ83" s="594"/>
      <c r="CA83" s="594"/>
      <c r="CB83" s="594"/>
      <c r="CC83" s="594"/>
      <c r="CD83" s="594"/>
      <c r="CE83" s="594"/>
      <c r="CF83" s="595"/>
      <c r="CG83" s="595"/>
      <c r="CH83" s="595"/>
      <c r="CI83" s="595"/>
      <c r="CJ83" s="595"/>
      <c r="CK83" s="595"/>
      <c r="CL83" s="595"/>
      <c r="CM83" s="323"/>
    </row>
    <row r="84" spans="2:91" s="326" customFormat="1" ht="27" customHeight="1">
      <c r="B84" s="307"/>
      <c r="C84" s="307"/>
      <c r="D84" s="307"/>
      <c r="E84" s="307"/>
      <c r="F84" s="308"/>
      <c r="G84" s="307"/>
      <c r="H84" s="307"/>
      <c r="I84" s="307"/>
      <c r="J84" s="307"/>
      <c r="K84" s="307"/>
      <c r="L84" s="322"/>
      <c r="M84" s="322"/>
      <c r="N84" s="322"/>
      <c r="O84" s="322"/>
      <c r="P84" s="322"/>
      <c r="Q84" s="322"/>
      <c r="R84" s="322"/>
      <c r="S84" s="322"/>
      <c r="T84" s="322"/>
      <c r="U84" s="322"/>
      <c r="V84" s="322"/>
      <c r="W84" s="322"/>
      <c r="X84" s="322"/>
      <c r="Y84" s="322"/>
      <c r="Z84" s="322"/>
      <c r="AA84" s="322"/>
      <c r="AB84" s="322"/>
      <c r="AC84" s="322"/>
      <c r="AD84" s="322"/>
      <c r="AE84" s="322"/>
      <c r="AF84" s="322"/>
      <c r="AG84" s="324"/>
      <c r="AH84" s="324"/>
      <c r="AI84" s="324"/>
      <c r="AJ84" s="325"/>
      <c r="AK84" s="323"/>
      <c r="AL84" s="323"/>
      <c r="BC84" s="307"/>
      <c r="BD84" s="307"/>
      <c r="BE84" s="593"/>
      <c r="BF84" s="593"/>
      <c r="BG84" s="593"/>
      <c r="BH84" s="593"/>
      <c r="BI84" s="593"/>
      <c r="BJ84" s="593"/>
      <c r="BK84" s="593"/>
      <c r="BL84" s="593"/>
      <c r="BM84" s="593"/>
      <c r="BN84" s="315"/>
      <c r="BO84" s="594"/>
      <c r="BP84" s="594"/>
      <c r="BQ84" s="594"/>
      <c r="BR84" s="594"/>
      <c r="BS84" s="594"/>
      <c r="BT84" s="594"/>
      <c r="BU84" s="594"/>
      <c r="BV84" s="594"/>
      <c r="BW84" s="594"/>
      <c r="BX84" s="594"/>
      <c r="BY84" s="594"/>
      <c r="BZ84" s="594"/>
      <c r="CA84" s="594"/>
      <c r="CB84" s="594"/>
      <c r="CC84" s="594"/>
      <c r="CD84" s="594"/>
      <c r="CE84" s="594"/>
      <c r="CF84" s="595"/>
      <c r="CG84" s="595"/>
      <c r="CH84" s="595"/>
      <c r="CI84" s="595"/>
      <c r="CJ84" s="595"/>
      <c r="CK84" s="595"/>
      <c r="CL84" s="595"/>
      <c r="CM84" s="323"/>
    </row>
    <row r="85" spans="2:91" s="326" customFormat="1" ht="13.5" customHeight="1">
      <c r="B85" s="307"/>
      <c r="C85" s="307"/>
      <c r="D85" s="307"/>
      <c r="E85" s="307"/>
      <c r="F85" s="308"/>
      <c r="G85" s="307"/>
      <c r="H85" s="307"/>
      <c r="I85" s="307"/>
      <c r="J85" s="307"/>
      <c r="K85" s="307"/>
      <c r="L85" s="322"/>
      <c r="M85" s="322"/>
      <c r="N85" s="322"/>
      <c r="O85" s="322"/>
      <c r="P85" s="322"/>
      <c r="Q85" s="322"/>
      <c r="R85" s="322"/>
      <c r="S85" s="322"/>
      <c r="T85" s="322"/>
      <c r="U85" s="322"/>
      <c r="V85" s="322"/>
      <c r="W85" s="322"/>
      <c r="X85" s="322"/>
      <c r="Y85" s="322"/>
      <c r="Z85" s="322"/>
      <c r="AA85" s="322"/>
      <c r="AB85" s="322"/>
      <c r="AC85" s="322"/>
      <c r="AD85" s="322"/>
      <c r="AE85" s="322"/>
      <c r="AF85" s="322"/>
      <c r="AG85" s="324"/>
      <c r="AH85" s="324"/>
      <c r="AI85" s="324"/>
      <c r="AJ85" s="325"/>
      <c r="AK85" s="323"/>
      <c r="AL85" s="323"/>
      <c r="BC85" s="307"/>
      <c r="BD85" s="307"/>
      <c r="BE85" s="593"/>
      <c r="BF85" s="593"/>
      <c r="BG85" s="593"/>
      <c r="BH85" s="593"/>
      <c r="BI85" s="593"/>
      <c r="BJ85" s="593"/>
      <c r="BK85" s="593"/>
      <c r="BL85" s="593"/>
      <c r="BM85" s="593"/>
      <c r="BN85" s="315"/>
      <c r="BO85" s="594"/>
      <c r="BP85" s="594"/>
      <c r="BQ85" s="594"/>
      <c r="BR85" s="594"/>
      <c r="BS85" s="594"/>
      <c r="BT85" s="594"/>
      <c r="BU85" s="594"/>
      <c r="BV85" s="594"/>
      <c r="BW85" s="594"/>
      <c r="BX85" s="594"/>
      <c r="BY85" s="594"/>
      <c r="BZ85" s="594"/>
      <c r="CA85" s="594"/>
      <c r="CB85" s="594"/>
      <c r="CC85" s="594"/>
      <c r="CD85" s="594"/>
      <c r="CE85" s="594"/>
      <c r="CF85" s="595"/>
      <c r="CG85" s="595"/>
      <c r="CH85" s="595"/>
      <c r="CI85" s="595"/>
      <c r="CJ85" s="595"/>
      <c r="CK85" s="595"/>
      <c r="CL85" s="595"/>
      <c r="CM85" s="323"/>
    </row>
    <row r="86" spans="2:91" s="326" customFormat="1" ht="13.5" customHeight="1">
      <c r="B86" s="307"/>
      <c r="C86" s="307"/>
      <c r="D86" s="307"/>
      <c r="E86" s="307"/>
      <c r="F86" s="308"/>
      <c r="G86" s="307"/>
      <c r="H86" s="307"/>
      <c r="I86" s="307"/>
      <c r="J86" s="307"/>
      <c r="K86" s="307"/>
      <c r="L86" s="327"/>
      <c r="M86" s="327"/>
      <c r="N86" s="327"/>
      <c r="O86" s="327"/>
      <c r="P86" s="327"/>
      <c r="Q86" s="322"/>
      <c r="R86" s="322"/>
      <c r="S86" s="322"/>
      <c r="T86" s="322"/>
      <c r="U86" s="322"/>
      <c r="V86" s="322"/>
      <c r="W86" s="322"/>
      <c r="X86" s="322"/>
      <c r="Y86" s="322"/>
      <c r="Z86" s="322"/>
      <c r="AA86" s="322"/>
      <c r="AB86" s="322"/>
      <c r="AC86" s="322"/>
      <c r="AD86" s="322"/>
      <c r="AE86" s="322"/>
      <c r="AF86" s="322"/>
      <c r="AG86" s="324"/>
      <c r="AH86" s="324"/>
      <c r="AI86" s="324"/>
      <c r="AJ86" s="325"/>
      <c r="AK86" s="323"/>
      <c r="AL86" s="323"/>
      <c r="BC86" s="307"/>
      <c r="BD86" s="307"/>
      <c r="BE86" s="593"/>
      <c r="BF86" s="593"/>
      <c r="BG86" s="593"/>
      <c r="BH86" s="593"/>
      <c r="BI86" s="593"/>
      <c r="BJ86" s="593"/>
      <c r="BK86" s="593"/>
      <c r="BL86" s="593"/>
      <c r="BM86" s="593"/>
      <c r="BN86" s="315"/>
      <c r="BO86" s="594"/>
      <c r="BP86" s="594"/>
      <c r="BQ86" s="594"/>
      <c r="BR86" s="594"/>
      <c r="BS86" s="594"/>
      <c r="BT86" s="594"/>
      <c r="BU86" s="594"/>
      <c r="BV86" s="594"/>
      <c r="BW86" s="594"/>
      <c r="BX86" s="594"/>
      <c r="BY86" s="594"/>
      <c r="BZ86" s="594"/>
      <c r="CA86" s="594"/>
      <c r="CB86" s="594"/>
      <c r="CC86" s="594"/>
      <c r="CD86" s="594"/>
      <c r="CE86" s="594"/>
      <c r="CF86" s="595"/>
      <c r="CG86" s="595"/>
      <c r="CH86" s="595"/>
      <c r="CI86" s="595"/>
      <c r="CJ86" s="595"/>
      <c r="CK86" s="595"/>
      <c r="CL86" s="595"/>
      <c r="CM86" s="328"/>
    </row>
    <row r="87" spans="2:91" s="326" customFormat="1" ht="13.5" customHeight="1">
      <c r="B87" s="307"/>
      <c r="C87" s="307"/>
      <c r="D87" s="307"/>
      <c r="E87" s="307"/>
      <c r="F87" s="308"/>
      <c r="G87" s="307"/>
      <c r="H87" s="307"/>
      <c r="I87" s="307"/>
      <c r="J87" s="307"/>
      <c r="K87" s="307"/>
      <c r="L87" s="327"/>
      <c r="M87" s="327"/>
      <c r="N87" s="327"/>
      <c r="O87" s="327"/>
      <c r="P87" s="327"/>
      <c r="Q87" s="322"/>
      <c r="R87" s="322"/>
      <c r="S87" s="322"/>
      <c r="T87" s="322"/>
      <c r="U87" s="322"/>
      <c r="V87" s="322"/>
      <c r="W87" s="322"/>
      <c r="X87" s="322"/>
      <c r="Y87" s="322"/>
      <c r="Z87" s="322"/>
      <c r="AA87" s="322"/>
      <c r="AB87" s="322"/>
      <c r="AC87" s="322"/>
      <c r="AD87" s="322"/>
      <c r="AE87" s="322"/>
      <c r="AF87" s="322"/>
      <c r="AG87" s="324"/>
      <c r="AH87" s="324"/>
      <c r="AI87" s="324"/>
      <c r="AJ87" s="325"/>
      <c r="AK87" s="323"/>
      <c r="AL87" s="323"/>
      <c r="BC87" s="307"/>
      <c r="BD87" s="307"/>
      <c r="BE87" s="593"/>
      <c r="BF87" s="593"/>
      <c r="BG87" s="593"/>
      <c r="BH87" s="593"/>
      <c r="BI87" s="593"/>
      <c r="BJ87" s="593"/>
      <c r="BK87" s="593"/>
      <c r="BL87" s="593"/>
      <c r="BM87" s="593"/>
      <c r="BN87" s="315"/>
      <c r="BO87" s="594"/>
      <c r="BP87" s="594"/>
      <c r="BQ87" s="594"/>
      <c r="BR87" s="594"/>
      <c r="BS87" s="594"/>
      <c r="BT87" s="594"/>
      <c r="BU87" s="594"/>
      <c r="BV87" s="594"/>
      <c r="BW87" s="594"/>
      <c r="BX87" s="594"/>
      <c r="BY87" s="594"/>
      <c r="BZ87" s="594"/>
      <c r="CA87" s="594"/>
      <c r="CB87" s="594"/>
      <c r="CC87" s="594"/>
      <c r="CD87" s="594"/>
      <c r="CE87" s="594"/>
      <c r="CF87" s="595"/>
      <c r="CG87" s="595"/>
      <c r="CH87" s="595"/>
      <c r="CI87" s="595"/>
      <c r="CJ87" s="595"/>
      <c r="CK87" s="595"/>
      <c r="CL87" s="595"/>
      <c r="CM87" s="328"/>
    </row>
    <row r="88" spans="2:91" s="326" customFormat="1" ht="13.5" customHeight="1">
      <c r="B88" s="307"/>
      <c r="C88" s="307"/>
      <c r="D88" s="307"/>
      <c r="E88" s="307"/>
      <c r="F88" s="308"/>
      <c r="G88" s="307"/>
      <c r="H88" s="307"/>
      <c r="I88" s="307"/>
      <c r="J88" s="307"/>
      <c r="K88" s="307"/>
      <c r="L88" s="322"/>
      <c r="M88" s="322"/>
      <c r="N88" s="322"/>
      <c r="O88" s="322"/>
      <c r="P88" s="322"/>
      <c r="Q88" s="322"/>
      <c r="R88" s="322"/>
      <c r="S88" s="322"/>
      <c r="T88" s="322"/>
      <c r="U88" s="322"/>
      <c r="V88" s="322"/>
      <c r="W88" s="322"/>
      <c r="X88" s="322"/>
      <c r="Y88" s="322"/>
      <c r="Z88" s="322"/>
      <c r="AA88" s="322"/>
      <c r="AB88" s="322"/>
      <c r="AC88" s="322"/>
      <c r="AD88" s="322"/>
      <c r="AE88" s="322"/>
      <c r="AF88" s="322"/>
      <c r="AG88" s="324"/>
      <c r="AH88" s="324"/>
      <c r="AI88" s="324"/>
      <c r="AJ88" s="325"/>
      <c r="AK88" s="323"/>
      <c r="AL88" s="323"/>
      <c r="BC88" s="307"/>
      <c r="BD88" s="307"/>
      <c r="BE88" s="593"/>
      <c r="BF88" s="593"/>
      <c r="BG88" s="593"/>
      <c r="BH88" s="593"/>
      <c r="BI88" s="593"/>
      <c r="BJ88" s="593"/>
      <c r="BK88" s="593"/>
      <c r="BL88" s="593"/>
      <c r="BM88" s="593"/>
      <c r="BN88" s="315"/>
      <c r="BO88" s="594"/>
      <c r="BP88" s="594"/>
      <c r="BQ88" s="594"/>
      <c r="BR88" s="594"/>
      <c r="BS88" s="594"/>
      <c r="BT88" s="594"/>
      <c r="BU88" s="594"/>
      <c r="BV88" s="594"/>
      <c r="BW88" s="594"/>
      <c r="BX88" s="594"/>
      <c r="BY88" s="594"/>
      <c r="BZ88" s="594"/>
      <c r="CA88" s="594"/>
      <c r="CB88" s="594"/>
      <c r="CC88" s="594"/>
      <c r="CD88" s="594"/>
      <c r="CE88" s="594"/>
      <c r="CF88" s="595"/>
      <c r="CG88" s="595"/>
      <c r="CH88" s="595"/>
      <c r="CI88" s="595"/>
      <c r="CJ88" s="595"/>
      <c r="CK88" s="595"/>
      <c r="CL88" s="595"/>
      <c r="CM88" s="323"/>
    </row>
    <row r="89" spans="2:91" s="326" customFormat="1" ht="15" customHeight="1">
      <c r="B89" s="307"/>
      <c r="C89" s="307"/>
      <c r="D89" s="307"/>
      <c r="E89" s="307"/>
      <c r="F89" s="308"/>
      <c r="G89" s="307"/>
      <c r="H89" s="307"/>
      <c r="I89" s="307"/>
      <c r="J89" s="307"/>
      <c r="K89" s="307"/>
      <c r="L89" s="322"/>
      <c r="M89" s="322"/>
      <c r="N89" s="322"/>
      <c r="O89" s="322"/>
      <c r="P89" s="322"/>
      <c r="Q89" s="322"/>
      <c r="R89" s="322"/>
      <c r="S89" s="322"/>
      <c r="T89" s="322"/>
      <c r="U89" s="322"/>
      <c r="V89" s="322"/>
      <c r="W89" s="322"/>
      <c r="X89" s="322"/>
      <c r="Y89" s="322"/>
      <c r="Z89" s="322"/>
      <c r="AA89" s="322"/>
      <c r="AB89" s="322"/>
      <c r="AC89" s="322"/>
      <c r="AD89" s="322"/>
      <c r="AE89" s="322"/>
      <c r="AF89" s="322"/>
      <c r="AG89" s="324"/>
      <c r="AH89" s="324"/>
      <c r="AI89" s="324"/>
      <c r="AJ89" s="325"/>
      <c r="AK89" s="323"/>
      <c r="AL89" s="323"/>
      <c r="BC89" s="307"/>
      <c r="BD89" s="307"/>
      <c r="BE89" s="309"/>
      <c r="BF89" s="309"/>
      <c r="BG89" s="309"/>
      <c r="BH89" s="309"/>
      <c r="BI89" s="309"/>
      <c r="BJ89" s="309"/>
      <c r="BK89" s="309"/>
      <c r="BL89" s="309"/>
      <c r="BM89" s="309"/>
      <c r="BN89" s="309"/>
      <c r="BO89" s="309"/>
      <c r="BP89" s="309"/>
      <c r="BQ89" s="309"/>
      <c r="BR89" s="309"/>
      <c r="BS89" s="309"/>
      <c r="BT89" s="309"/>
      <c r="BU89" s="309"/>
      <c r="BV89" s="309"/>
      <c r="BW89" s="309"/>
      <c r="BX89" s="309"/>
      <c r="BY89" s="309"/>
      <c r="BZ89" s="309"/>
      <c r="CA89" s="309"/>
      <c r="CB89" s="309"/>
      <c r="CC89" s="309"/>
      <c r="CD89" s="309"/>
      <c r="CE89" s="309"/>
      <c r="CF89" s="329"/>
      <c r="CG89" s="329"/>
      <c r="CH89" s="329"/>
      <c r="CI89" s="329"/>
      <c r="CJ89" s="329"/>
      <c r="CK89" s="329"/>
      <c r="CL89" s="329"/>
      <c r="CM89" s="323"/>
    </row>
    <row r="90" spans="2:91" s="326" customFormat="1" ht="15" customHeight="1">
      <c r="B90" s="307"/>
      <c r="C90" s="307"/>
      <c r="D90" s="307"/>
      <c r="E90" s="307"/>
      <c r="F90" s="307"/>
      <c r="G90" s="307"/>
      <c r="H90" s="307"/>
      <c r="I90" s="307"/>
      <c r="J90" s="307"/>
      <c r="K90" s="307"/>
      <c r="L90" s="322"/>
      <c r="M90" s="322"/>
      <c r="N90" s="322"/>
      <c r="O90" s="322"/>
      <c r="P90" s="322"/>
      <c r="Q90" s="322"/>
      <c r="R90" s="322"/>
      <c r="S90" s="322"/>
      <c r="T90" s="322"/>
      <c r="U90" s="322"/>
      <c r="V90" s="322"/>
      <c r="W90" s="322"/>
      <c r="X90" s="322"/>
      <c r="Y90" s="322"/>
      <c r="Z90" s="322"/>
      <c r="AA90" s="322"/>
      <c r="AB90" s="322"/>
      <c r="AC90" s="322"/>
      <c r="AD90" s="322"/>
      <c r="AE90" s="322"/>
      <c r="AF90" s="322"/>
      <c r="AG90" s="324"/>
      <c r="AH90" s="324"/>
      <c r="AI90" s="324"/>
      <c r="AJ90" s="325"/>
      <c r="AK90" s="323"/>
      <c r="AL90" s="323"/>
      <c r="BC90" s="307"/>
      <c r="BD90" s="307"/>
      <c r="BE90" s="605"/>
      <c r="BF90" s="605"/>
      <c r="BG90" s="605"/>
      <c r="BH90" s="605"/>
      <c r="BI90" s="605"/>
      <c r="BJ90" s="605"/>
      <c r="BK90" s="605"/>
      <c r="BL90" s="605"/>
      <c r="BM90" s="605"/>
      <c r="BN90" s="312"/>
      <c r="BO90" s="605"/>
      <c r="BP90" s="605"/>
      <c r="BQ90" s="605"/>
      <c r="BR90" s="605"/>
      <c r="BS90" s="605"/>
      <c r="BT90" s="605"/>
      <c r="BU90" s="605"/>
      <c r="BV90" s="605"/>
      <c r="BW90" s="605"/>
      <c r="BX90" s="605"/>
      <c r="BY90" s="605"/>
      <c r="BZ90" s="605"/>
      <c r="CA90" s="605"/>
      <c r="CB90" s="605"/>
      <c r="CC90" s="605"/>
      <c r="CD90" s="605"/>
      <c r="CE90" s="605"/>
      <c r="CF90" s="605"/>
      <c r="CG90" s="605"/>
      <c r="CH90" s="605"/>
      <c r="CI90" s="605"/>
      <c r="CJ90" s="605"/>
      <c r="CK90" s="605"/>
      <c r="CL90" s="605"/>
      <c r="CM90" s="323"/>
    </row>
    <row r="91" spans="2:91" s="326" customFormat="1" ht="13.5" customHeight="1">
      <c r="B91" s="307"/>
      <c r="C91" s="307"/>
      <c r="D91" s="307"/>
      <c r="E91" s="307"/>
      <c r="F91" s="307"/>
      <c r="G91" s="307"/>
      <c r="H91" s="307"/>
      <c r="I91" s="307"/>
      <c r="J91" s="307"/>
      <c r="K91" s="307"/>
      <c r="L91" s="322"/>
      <c r="M91" s="322"/>
      <c r="N91" s="322"/>
      <c r="O91" s="322"/>
      <c r="P91" s="322"/>
      <c r="Q91" s="322"/>
      <c r="R91" s="322"/>
      <c r="S91" s="322"/>
      <c r="T91" s="322"/>
      <c r="U91" s="322"/>
      <c r="V91" s="322"/>
      <c r="W91" s="322"/>
      <c r="X91" s="322"/>
      <c r="Y91" s="322"/>
      <c r="Z91" s="322"/>
      <c r="AA91" s="322"/>
      <c r="AB91" s="322"/>
      <c r="AC91" s="322"/>
      <c r="AD91" s="322"/>
      <c r="AE91" s="322"/>
      <c r="AF91" s="322"/>
      <c r="AG91" s="324"/>
      <c r="AH91" s="324"/>
      <c r="AI91" s="324"/>
      <c r="AJ91" s="325"/>
      <c r="AK91" s="323"/>
      <c r="AL91" s="323"/>
      <c r="BC91" s="307"/>
      <c r="BD91" s="307"/>
      <c r="BE91" s="593"/>
      <c r="BF91" s="593"/>
      <c r="BG91" s="593"/>
      <c r="BH91" s="593"/>
      <c r="BI91" s="593"/>
      <c r="BJ91" s="593"/>
      <c r="BK91" s="593"/>
      <c r="BL91" s="593"/>
      <c r="BM91" s="593"/>
      <c r="BN91" s="315"/>
      <c r="BO91" s="594"/>
      <c r="BP91" s="594"/>
      <c r="BQ91" s="594"/>
      <c r="BR91" s="594"/>
      <c r="BS91" s="594"/>
      <c r="BT91" s="594"/>
      <c r="BU91" s="594"/>
      <c r="BV91" s="594"/>
      <c r="BW91" s="594"/>
      <c r="BX91" s="594"/>
      <c r="BY91" s="594"/>
      <c r="BZ91" s="594"/>
      <c r="CA91" s="594"/>
      <c r="CB91" s="594"/>
      <c r="CC91" s="594"/>
      <c r="CD91" s="594"/>
      <c r="CE91" s="594"/>
      <c r="CF91" s="595"/>
      <c r="CG91" s="595"/>
      <c r="CH91" s="595"/>
      <c r="CI91" s="595"/>
      <c r="CJ91" s="595"/>
      <c r="CK91" s="595"/>
      <c r="CL91" s="595"/>
      <c r="CM91" s="323"/>
    </row>
    <row r="92" spans="2:91" s="326" customFormat="1" ht="13.5" customHeight="1">
      <c r="B92" s="307"/>
      <c r="C92" s="307"/>
      <c r="D92" s="307"/>
      <c r="E92" s="307"/>
      <c r="F92" s="307"/>
      <c r="G92" s="307"/>
      <c r="H92" s="307"/>
      <c r="I92" s="307"/>
      <c r="J92" s="307"/>
      <c r="K92" s="307"/>
      <c r="L92" s="322"/>
      <c r="M92" s="322"/>
      <c r="N92" s="322"/>
      <c r="O92" s="322"/>
      <c r="P92" s="322"/>
      <c r="Q92" s="322"/>
      <c r="R92" s="322"/>
      <c r="S92" s="322"/>
      <c r="T92" s="322"/>
      <c r="U92" s="322"/>
      <c r="V92" s="322"/>
      <c r="W92" s="322"/>
      <c r="X92" s="322"/>
      <c r="Y92" s="322"/>
      <c r="Z92" s="322"/>
      <c r="AA92" s="322"/>
      <c r="AB92" s="322"/>
      <c r="AC92" s="322"/>
      <c r="AD92" s="322"/>
      <c r="AE92" s="322"/>
      <c r="AF92" s="322"/>
      <c r="AG92" s="324"/>
      <c r="AH92" s="324"/>
      <c r="AI92" s="324"/>
      <c r="AJ92" s="325"/>
      <c r="AK92" s="323"/>
      <c r="AL92" s="323"/>
      <c r="BC92" s="307"/>
      <c r="BD92" s="307"/>
      <c r="BE92" s="593"/>
      <c r="BF92" s="593"/>
      <c r="BG92" s="593"/>
      <c r="BH92" s="593"/>
      <c r="BI92" s="593"/>
      <c r="BJ92" s="593"/>
      <c r="BK92" s="593"/>
      <c r="BL92" s="593"/>
      <c r="BM92" s="593"/>
      <c r="BN92" s="315"/>
      <c r="BO92" s="594"/>
      <c r="BP92" s="594"/>
      <c r="BQ92" s="594"/>
      <c r="BR92" s="594"/>
      <c r="BS92" s="594"/>
      <c r="BT92" s="594"/>
      <c r="BU92" s="594"/>
      <c r="BV92" s="594"/>
      <c r="BW92" s="594"/>
      <c r="BX92" s="594"/>
      <c r="BY92" s="594"/>
      <c r="BZ92" s="594"/>
      <c r="CA92" s="594"/>
      <c r="CB92" s="594"/>
      <c r="CC92" s="594"/>
      <c r="CD92" s="594"/>
      <c r="CE92" s="594"/>
      <c r="CF92" s="595"/>
      <c r="CG92" s="595"/>
      <c r="CH92" s="595"/>
      <c r="CI92" s="595"/>
      <c r="CJ92" s="595"/>
      <c r="CK92" s="595"/>
      <c r="CL92" s="595"/>
      <c r="CM92" s="323"/>
    </row>
    <row r="93" spans="2:91" s="326" customFormat="1" ht="13.5" customHeight="1">
      <c r="B93" s="307"/>
      <c r="C93" s="307"/>
      <c r="D93" s="307"/>
      <c r="E93" s="307"/>
      <c r="F93" s="307"/>
      <c r="G93" s="307"/>
      <c r="H93" s="307"/>
      <c r="I93" s="307"/>
      <c r="J93" s="307"/>
      <c r="K93" s="307"/>
      <c r="L93" s="322"/>
      <c r="M93" s="322"/>
      <c r="N93" s="322"/>
      <c r="O93" s="322"/>
      <c r="P93" s="322"/>
      <c r="Q93" s="322"/>
      <c r="R93" s="322"/>
      <c r="S93" s="322"/>
      <c r="T93" s="322"/>
      <c r="U93" s="322"/>
      <c r="V93" s="322"/>
      <c r="W93" s="322"/>
      <c r="X93" s="322"/>
      <c r="Y93" s="322"/>
      <c r="Z93" s="322"/>
      <c r="AA93" s="322"/>
      <c r="AB93" s="322"/>
      <c r="AC93" s="322"/>
      <c r="AD93" s="322"/>
      <c r="AE93" s="322"/>
      <c r="AF93" s="322"/>
      <c r="AG93" s="324"/>
      <c r="AH93" s="324"/>
      <c r="AI93" s="324"/>
      <c r="AJ93" s="325"/>
      <c r="AK93" s="323"/>
      <c r="AL93" s="323"/>
      <c r="BC93" s="307"/>
      <c r="BD93" s="307"/>
      <c r="BE93" s="593"/>
      <c r="BF93" s="593"/>
      <c r="BG93" s="593"/>
      <c r="BH93" s="593"/>
      <c r="BI93" s="593"/>
      <c r="BJ93" s="593"/>
      <c r="BK93" s="593"/>
      <c r="BL93" s="593"/>
      <c r="BM93" s="593"/>
      <c r="BN93" s="315"/>
      <c r="BO93" s="594"/>
      <c r="BP93" s="594"/>
      <c r="BQ93" s="594"/>
      <c r="BR93" s="594"/>
      <c r="BS93" s="594"/>
      <c r="BT93" s="594"/>
      <c r="BU93" s="594"/>
      <c r="BV93" s="594"/>
      <c r="BW93" s="594"/>
      <c r="BX93" s="594"/>
      <c r="BY93" s="594"/>
      <c r="BZ93" s="594"/>
      <c r="CA93" s="594"/>
      <c r="CB93" s="594"/>
      <c r="CC93" s="594"/>
      <c r="CD93" s="594"/>
      <c r="CE93" s="594"/>
      <c r="CF93" s="595"/>
      <c r="CG93" s="595"/>
      <c r="CH93" s="595"/>
      <c r="CI93" s="595"/>
      <c r="CJ93" s="595"/>
      <c r="CK93" s="595"/>
      <c r="CL93" s="595"/>
      <c r="CM93" s="323"/>
    </row>
    <row r="94" spans="2:91" s="326" customFormat="1" ht="13.5" customHeight="1">
      <c r="B94" s="307"/>
      <c r="C94" s="307"/>
      <c r="D94" s="307"/>
      <c r="E94" s="307"/>
      <c r="F94" s="307"/>
      <c r="G94" s="307"/>
      <c r="H94" s="307"/>
      <c r="I94" s="307"/>
      <c r="J94" s="307"/>
      <c r="K94" s="307"/>
      <c r="L94" s="322"/>
      <c r="M94" s="322"/>
      <c r="N94" s="322"/>
      <c r="O94" s="322"/>
      <c r="P94" s="322"/>
      <c r="Q94" s="322"/>
      <c r="R94" s="322"/>
      <c r="S94" s="322"/>
      <c r="T94" s="322"/>
      <c r="U94" s="322"/>
      <c r="V94" s="322"/>
      <c r="W94" s="322"/>
      <c r="X94" s="322"/>
      <c r="Y94" s="322"/>
      <c r="Z94" s="322"/>
      <c r="AA94" s="322"/>
      <c r="AB94" s="322"/>
      <c r="AC94" s="322"/>
      <c r="AD94" s="322"/>
      <c r="AE94" s="322"/>
      <c r="AF94" s="322"/>
      <c r="AG94" s="324"/>
      <c r="AH94" s="324"/>
      <c r="AI94" s="324"/>
      <c r="AJ94" s="325"/>
      <c r="AK94" s="323"/>
      <c r="AL94" s="323"/>
      <c r="BC94" s="307"/>
      <c r="BD94" s="307"/>
      <c r="BE94" s="593"/>
      <c r="BF94" s="593"/>
      <c r="BG94" s="593"/>
      <c r="BH94" s="593"/>
      <c r="BI94" s="593"/>
      <c r="BJ94" s="593"/>
      <c r="BK94" s="593"/>
      <c r="BL94" s="593"/>
      <c r="BM94" s="593"/>
      <c r="BN94" s="315"/>
      <c r="BO94" s="594"/>
      <c r="BP94" s="594"/>
      <c r="BQ94" s="594"/>
      <c r="BR94" s="594"/>
      <c r="BS94" s="594"/>
      <c r="BT94" s="594"/>
      <c r="BU94" s="594"/>
      <c r="BV94" s="594"/>
      <c r="BW94" s="594"/>
      <c r="BX94" s="594"/>
      <c r="BY94" s="594"/>
      <c r="BZ94" s="594"/>
      <c r="CA94" s="594"/>
      <c r="CB94" s="594"/>
      <c r="CC94" s="594"/>
      <c r="CD94" s="594"/>
      <c r="CE94" s="594"/>
      <c r="CF94" s="595"/>
      <c r="CG94" s="595"/>
      <c r="CH94" s="595"/>
      <c r="CI94" s="595"/>
      <c r="CJ94" s="595"/>
      <c r="CK94" s="595"/>
      <c r="CL94" s="595"/>
      <c r="CM94" s="323"/>
    </row>
    <row r="95" spans="2:91" s="326" customFormat="1" ht="13.5" customHeight="1">
      <c r="B95" s="307"/>
      <c r="C95" s="307"/>
      <c r="D95" s="307"/>
      <c r="E95" s="307"/>
      <c r="F95" s="307"/>
      <c r="G95" s="307"/>
      <c r="H95" s="307"/>
      <c r="I95" s="307"/>
      <c r="J95" s="307"/>
      <c r="K95" s="307"/>
      <c r="L95" s="322"/>
      <c r="M95" s="322"/>
      <c r="N95" s="322"/>
      <c r="O95" s="322"/>
      <c r="P95" s="322"/>
      <c r="Q95" s="322"/>
      <c r="R95" s="322"/>
      <c r="S95" s="322"/>
      <c r="T95" s="322"/>
      <c r="U95" s="322"/>
      <c r="V95" s="322"/>
      <c r="W95" s="322"/>
      <c r="X95" s="322"/>
      <c r="Y95" s="322"/>
      <c r="Z95" s="322"/>
      <c r="AA95" s="322"/>
      <c r="AB95" s="322"/>
      <c r="AC95" s="322"/>
      <c r="AD95" s="322"/>
      <c r="AE95" s="322"/>
      <c r="AF95" s="322"/>
      <c r="AG95" s="324"/>
      <c r="AH95" s="324"/>
      <c r="AI95" s="324"/>
      <c r="AJ95" s="325"/>
      <c r="AK95" s="323"/>
      <c r="AL95" s="323"/>
      <c r="BC95" s="307"/>
      <c r="BD95" s="307"/>
      <c r="BE95" s="593"/>
      <c r="BF95" s="593"/>
      <c r="BG95" s="593"/>
      <c r="BH95" s="593"/>
      <c r="BI95" s="593"/>
      <c r="BJ95" s="593"/>
      <c r="BK95" s="593"/>
      <c r="BL95" s="593"/>
      <c r="BM95" s="593"/>
      <c r="BN95" s="315"/>
      <c r="BO95" s="594"/>
      <c r="BP95" s="594"/>
      <c r="BQ95" s="594"/>
      <c r="BR95" s="594"/>
      <c r="BS95" s="594"/>
      <c r="BT95" s="594"/>
      <c r="BU95" s="594"/>
      <c r="BV95" s="594"/>
      <c r="BW95" s="594"/>
      <c r="BX95" s="594"/>
      <c r="BY95" s="594"/>
      <c r="BZ95" s="594"/>
      <c r="CA95" s="594"/>
      <c r="CB95" s="594"/>
      <c r="CC95" s="594"/>
      <c r="CD95" s="594"/>
      <c r="CE95" s="594"/>
      <c r="CF95" s="595"/>
      <c r="CG95" s="595"/>
      <c r="CH95" s="595"/>
      <c r="CI95" s="595"/>
      <c r="CJ95" s="595"/>
      <c r="CK95" s="595"/>
      <c r="CL95" s="595"/>
      <c r="CM95" s="323"/>
    </row>
    <row r="96" spans="2:91" s="326" customFormat="1" ht="15" customHeight="1">
      <c r="B96" s="307"/>
      <c r="C96" s="307"/>
      <c r="D96" s="307"/>
      <c r="E96" s="307"/>
      <c r="F96" s="307"/>
      <c r="G96" s="307"/>
      <c r="H96" s="307"/>
      <c r="I96" s="307"/>
      <c r="J96" s="307"/>
      <c r="K96" s="307"/>
      <c r="L96" s="322"/>
      <c r="M96" s="322"/>
      <c r="N96" s="322"/>
      <c r="O96" s="322"/>
      <c r="P96" s="322"/>
      <c r="Q96" s="322"/>
      <c r="R96" s="322"/>
      <c r="S96" s="322"/>
      <c r="T96" s="322"/>
      <c r="U96" s="322"/>
      <c r="V96" s="322"/>
      <c r="W96" s="322"/>
      <c r="X96" s="322"/>
      <c r="Y96" s="322"/>
      <c r="Z96" s="322"/>
      <c r="AA96" s="322"/>
      <c r="AB96" s="322"/>
      <c r="AC96" s="322"/>
      <c r="AD96" s="322"/>
      <c r="AE96" s="322"/>
      <c r="AF96" s="322"/>
      <c r="AG96" s="324"/>
      <c r="AH96" s="324"/>
      <c r="AI96" s="324"/>
      <c r="AJ96" s="325"/>
      <c r="AK96" s="323"/>
      <c r="AL96" s="323"/>
      <c r="BC96" s="307"/>
      <c r="BD96" s="307"/>
      <c r="BE96" s="593"/>
      <c r="BF96" s="593"/>
      <c r="BG96" s="593"/>
      <c r="BH96" s="593"/>
      <c r="BI96" s="593"/>
      <c r="BJ96" s="593"/>
      <c r="BK96" s="593"/>
      <c r="BL96" s="593"/>
      <c r="BM96" s="593"/>
      <c r="BN96" s="315"/>
      <c r="BO96" s="594"/>
      <c r="BP96" s="594"/>
      <c r="BQ96" s="594"/>
      <c r="BR96" s="594"/>
      <c r="BS96" s="594"/>
      <c r="BT96" s="594"/>
      <c r="BU96" s="594"/>
      <c r="BV96" s="594"/>
      <c r="BW96" s="594"/>
      <c r="BX96" s="594"/>
      <c r="BY96" s="594"/>
      <c r="BZ96" s="594"/>
      <c r="CA96" s="594"/>
      <c r="CB96" s="594"/>
      <c r="CC96" s="594"/>
      <c r="CD96" s="594"/>
      <c r="CE96" s="594"/>
      <c r="CF96" s="595"/>
      <c r="CG96" s="595"/>
      <c r="CH96" s="595"/>
      <c r="CI96" s="595"/>
      <c r="CJ96" s="595"/>
      <c r="CK96" s="595"/>
      <c r="CL96" s="595"/>
      <c r="CM96" s="323"/>
    </row>
    <row r="97" spans="2:91" s="326" customFormat="1" ht="13.5" customHeight="1">
      <c r="B97" s="307"/>
      <c r="C97" s="307"/>
      <c r="D97" s="307"/>
      <c r="E97" s="307"/>
      <c r="F97" s="307"/>
      <c r="G97" s="307"/>
      <c r="H97" s="307"/>
      <c r="I97" s="307"/>
      <c r="J97" s="307"/>
      <c r="K97" s="307"/>
      <c r="L97" s="322"/>
      <c r="M97" s="322"/>
      <c r="N97" s="322"/>
      <c r="O97" s="322"/>
      <c r="P97" s="322"/>
      <c r="Q97" s="322"/>
      <c r="R97" s="322"/>
      <c r="S97" s="322"/>
      <c r="T97" s="322"/>
      <c r="U97" s="322"/>
      <c r="V97" s="322"/>
      <c r="W97" s="322"/>
      <c r="X97" s="322"/>
      <c r="Y97" s="322"/>
      <c r="Z97" s="322"/>
      <c r="AA97" s="322"/>
      <c r="AB97" s="322"/>
      <c r="AC97" s="322"/>
      <c r="AD97" s="322"/>
      <c r="AE97" s="322"/>
      <c r="AF97" s="322"/>
      <c r="AG97" s="324"/>
      <c r="AH97" s="324"/>
      <c r="AI97" s="324"/>
      <c r="AJ97" s="325"/>
      <c r="AK97" s="323"/>
      <c r="AL97" s="323"/>
      <c r="BC97" s="307"/>
      <c r="BD97" s="307"/>
      <c r="BE97" s="593"/>
      <c r="BF97" s="593"/>
      <c r="BG97" s="593"/>
      <c r="BH97" s="593"/>
      <c r="BI97" s="593"/>
      <c r="BJ97" s="593"/>
      <c r="BK97" s="593"/>
      <c r="BL97" s="593"/>
      <c r="BM97" s="593"/>
      <c r="BN97" s="315"/>
      <c r="BO97" s="594"/>
      <c r="BP97" s="594"/>
      <c r="BQ97" s="594"/>
      <c r="BR97" s="594"/>
      <c r="BS97" s="594"/>
      <c r="BT97" s="594"/>
      <c r="BU97" s="594"/>
      <c r="BV97" s="594"/>
      <c r="BW97" s="594"/>
      <c r="BX97" s="594"/>
      <c r="BY97" s="594"/>
      <c r="BZ97" s="594"/>
      <c r="CA97" s="594"/>
      <c r="CB97" s="594"/>
      <c r="CC97" s="594"/>
      <c r="CD97" s="594"/>
      <c r="CE97" s="594"/>
      <c r="CF97" s="595"/>
      <c r="CG97" s="595"/>
      <c r="CH97" s="595"/>
      <c r="CI97" s="595"/>
      <c r="CJ97" s="595"/>
      <c r="CK97" s="595"/>
      <c r="CL97" s="595"/>
      <c r="CM97" s="323"/>
    </row>
    <row r="98" spans="2:91" s="326" customFormat="1" ht="13.5" customHeight="1">
      <c r="B98" s="307"/>
      <c r="C98" s="307"/>
      <c r="D98" s="307"/>
      <c r="E98" s="307"/>
      <c r="F98" s="307"/>
      <c r="G98" s="307"/>
      <c r="H98" s="307"/>
      <c r="I98" s="307"/>
      <c r="J98" s="307"/>
      <c r="K98" s="307"/>
      <c r="L98" s="322"/>
      <c r="M98" s="322"/>
      <c r="N98" s="322"/>
      <c r="O98" s="322"/>
      <c r="P98" s="322"/>
      <c r="Q98" s="322"/>
      <c r="R98" s="322"/>
      <c r="S98" s="322"/>
      <c r="T98" s="322"/>
      <c r="U98" s="322"/>
      <c r="V98" s="322"/>
      <c r="W98" s="322"/>
      <c r="X98" s="322"/>
      <c r="Y98" s="322"/>
      <c r="Z98" s="322"/>
      <c r="AA98" s="322"/>
      <c r="AB98" s="322"/>
      <c r="AC98" s="322"/>
      <c r="AD98" s="322"/>
      <c r="AE98" s="322"/>
      <c r="AF98" s="322"/>
      <c r="AG98" s="324"/>
      <c r="AH98" s="324"/>
      <c r="AI98" s="324"/>
      <c r="AJ98" s="325"/>
      <c r="AK98" s="323"/>
      <c r="AL98" s="323"/>
      <c r="BC98" s="307"/>
      <c r="BD98" s="307"/>
      <c r="BE98" s="593"/>
      <c r="BF98" s="593"/>
      <c r="BG98" s="593"/>
      <c r="BH98" s="593"/>
      <c r="BI98" s="593"/>
      <c r="BJ98" s="593"/>
      <c r="BK98" s="593"/>
      <c r="BL98" s="593"/>
      <c r="BM98" s="593"/>
      <c r="BN98" s="315"/>
      <c r="BO98" s="594"/>
      <c r="BP98" s="594"/>
      <c r="BQ98" s="594"/>
      <c r="BR98" s="594"/>
      <c r="BS98" s="594"/>
      <c r="BT98" s="594"/>
      <c r="BU98" s="594"/>
      <c r="BV98" s="594"/>
      <c r="BW98" s="594"/>
      <c r="BX98" s="594"/>
      <c r="BY98" s="594"/>
      <c r="BZ98" s="594"/>
      <c r="CA98" s="594"/>
      <c r="CB98" s="594"/>
      <c r="CC98" s="594"/>
      <c r="CD98" s="594"/>
      <c r="CE98" s="594"/>
      <c r="CF98" s="595"/>
      <c r="CG98" s="595"/>
      <c r="CH98" s="595"/>
      <c r="CI98" s="595"/>
      <c r="CJ98" s="595"/>
      <c r="CK98" s="595"/>
      <c r="CL98" s="595"/>
      <c r="CM98" s="323"/>
    </row>
    <row r="99" spans="2:91" s="326" customFormat="1" ht="13.5" customHeight="1">
      <c r="B99" s="307"/>
      <c r="C99" s="307"/>
      <c r="D99" s="307"/>
      <c r="E99" s="307"/>
      <c r="F99" s="307"/>
      <c r="G99" s="307"/>
      <c r="H99" s="307"/>
      <c r="I99" s="307"/>
      <c r="J99" s="307"/>
      <c r="K99" s="307"/>
      <c r="L99" s="322"/>
      <c r="M99" s="322"/>
      <c r="N99" s="322"/>
      <c r="O99" s="322"/>
      <c r="P99" s="322"/>
      <c r="Q99" s="322"/>
      <c r="R99" s="322"/>
      <c r="S99" s="322"/>
      <c r="T99" s="322"/>
      <c r="U99" s="322"/>
      <c r="V99" s="322"/>
      <c r="W99" s="322"/>
      <c r="X99" s="322"/>
      <c r="Y99" s="322"/>
      <c r="Z99" s="322"/>
      <c r="AA99" s="322"/>
      <c r="AB99" s="322"/>
      <c r="AC99" s="322"/>
      <c r="AD99" s="322"/>
      <c r="AE99" s="322"/>
      <c r="AF99" s="322"/>
      <c r="AG99" s="324"/>
      <c r="AH99" s="324"/>
      <c r="AI99" s="324"/>
      <c r="AJ99" s="325"/>
      <c r="AK99" s="323"/>
      <c r="AL99" s="323"/>
      <c r="BC99" s="307"/>
      <c r="BD99" s="307"/>
      <c r="BE99" s="593"/>
      <c r="BF99" s="593"/>
      <c r="BG99" s="593"/>
      <c r="BH99" s="593"/>
      <c r="BI99" s="593"/>
      <c r="BJ99" s="593"/>
      <c r="BK99" s="593"/>
      <c r="BL99" s="593"/>
      <c r="BM99" s="593"/>
      <c r="BN99" s="315"/>
      <c r="BO99" s="594"/>
      <c r="BP99" s="594"/>
      <c r="BQ99" s="594"/>
      <c r="BR99" s="594"/>
      <c r="BS99" s="594"/>
      <c r="BT99" s="594"/>
      <c r="BU99" s="594"/>
      <c r="BV99" s="594"/>
      <c r="BW99" s="594"/>
      <c r="BX99" s="594"/>
      <c r="BY99" s="594"/>
      <c r="BZ99" s="594"/>
      <c r="CA99" s="594"/>
      <c r="CB99" s="594"/>
      <c r="CC99" s="594"/>
      <c r="CD99" s="594"/>
      <c r="CE99" s="594"/>
      <c r="CF99" s="595"/>
      <c r="CG99" s="595"/>
      <c r="CH99" s="595"/>
      <c r="CI99" s="595"/>
      <c r="CJ99" s="595"/>
      <c r="CK99" s="595"/>
      <c r="CL99" s="595"/>
      <c r="CM99" s="323"/>
    </row>
    <row r="100" spans="2:91" s="326" customFormat="1" ht="13.5" customHeight="1">
      <c r="B100" s="307"/>
      <c r="C100" s="307"/>
      <c r="D100" s="307"/>
      <c r="E100" s="307"/>
      <c r="F100" s="307"/>
      <c r="G100" s="307"/>
      <c r="H100" s="307"/>
      <c r="L100" s="322"/>
      <c r="M100" s="322"/>
      <c r="N100" s="322"/>
      <c r="O100" s="322"/>
      <c r="P100" s="322"/>
      <c r="Q100" s="322"/>
      <c r="R100" s="322"/>
      <c r="S100" s="322"/>
      <c r="T100" s="322"/>
      <c r="U100" s="322"/>
      <c r="V100" s="322"/>
      <c r="W100" s="322"/>
      <c r="X100" s="322"/>
      <c r="Y100" s="322"/>
      <c r="Z100" s="322"/>
      <c r="AA100" s="322"/>
      <c r="AB100" s="322"/>
      <c r="AC100" s="322"/>
      <c r="AD100" s="322"/>
      <c r="AE100" s="322"/>
      <c r="AF100" s="322"/>
      <c r="AG100" s="324"/>
      <c r="AH100" s="324"/>
      <c r="AI100" s="324"/>
      <c r="AJ100" s="325"/>
      <c r="AK100" s="323"/>
      <c r="AL100" s="323"/>
      <c r="BC100" s="307"/>
      <c r="BD100" s="307"/>
      <c r="BE100" s="593"/>
      <c r="BF100" s="593"/>
      <c r="BG100" s="593"/>
      <c r="BH100" s="593"/>
      <c r="BI100" s="593"/>
      <c r="BJ100" s="593"/>
      <c r="BK100" s="593"/>
      <c r="BL100" s="593"/>
      <c r="BM100" s="593"/>
      <c r="BN100" s="315"/>
      <c r="BO100" s="594"/>
      <c r="BP100" s="594"/>
      <c r="BQ100" s="594"/>
      <c r="BR100" s="594"/>
      <c r="BS100" s="594"/>
      <c r="BT100" s="594"/>
      <c r="BU100" s="594"/>
      <c r="BV100" s="594"/>
      <c r="BW100" s="594"/>
      <c r="BX100" s="594"/>
      <c r="BY100" s="594"/>
      <c r="BZ100" s="594"/>
      <c r="CA100" s="594"/>
      <c r="CB100" s="594"/>
      <c r="CC100" s="594"/>
      <c r="CD100" s="594"/>
      <c r="CE100" s="594"/>
      <c r="CF100" s="595"/>
      <c r="CG100" s="595"/>
      <c r="CH100" s="595"/>
      <c r="CI100" s="595"/>
      <c r="CJ100" s="595"/>
      <c r="CK100" s="595"/>
      <c r="CL100" s="595"/>
      <c r="CM100" s="323"/>
    </row>
    <row r="101" spans="2:91" s="326" customFormat="1" ht="13.5" customHeight="1">
      <c r="D101" s="307"/>
      <c r="E101" s="307"/>
      <c r="F101" s="307"/>
      <c r="G101" s="307"/>
      <c r="H101" s="307"/>
      <c r="L101" s="322"/>
      <c r="M101" s="322"/>
      <c r="N101" s="322"/>
      <c r="O101" s="322"/>
      <c r="P101" s="322"/>
      <c r="Q101" s="322"/>
      <c r="R101" s="322"/>
      <c r="S101" s="322"/>
      <c r="T101" s="322"/>
      <c r="U101" s="322"/>
      <c r="V101" s="322"/>
      <c r="W101" s="322"/>
      <c r="X101" s="322"/>
      <c r="Y101" s="322"/>
      <c r="Z101" s="322"/>
      <c r="AA101" s="322"/>
      <c r="AB101" s="322"/>
      <c r="AC101" s="322"/>
      <c r="AD101" s="322"/>
      <c r="AE101" s="322"/>
      <c r="AF101" s="322"/>
      <c r="AG101" s="324"/>
      <c r="AH101" s="324"/>
      <c r="AI101" s="324"/>
      <c r="AJ101" s="325"/>
      <c r="AK101" s="323"/>
      <c r="AL101" s="323"/>
      <c r="BE101" s="593"/>
      <c r="BF101" s="593"/>
      <c r="BG101" s="593"/>
      <c r="BH101" s="593"/>
      <c r="BI101" s="593"/>
      <c r="BJ101" s="593"/>
      <c r="BK101" s="593"/>
      <c r="BL101" s="593"/>
      <c r="BM101" s="593"/>
      <c r="BN101" s="315"/>
      <c r="BO101" s="594"/>
      <c r="BP101" s="594"/>
      <c r="BQ101" s="594"/>
      <c r="BR101" s="594"/>
      <c r="BS101" s="594"/>
      <c r="BT101" s="594"/>
      <c r="BU101" s="594"/>
      <c r="BV101" s="594"/>
      <c r="BW101" s="594"/>
      <c r="BX101" s="594"/>
      <c r="BY101" s="594"/>
      <c r="BZ101" s="594"/>
      <c r="CA101" s="594"/>
      <c r="CB101" s="594"/>
      <c r="CC101" s="594"/>
      <c r="CD101" s="594"/>
      <c r="CE101" s="594"/>
      <c r="CF101" s="595"/>
      <c r="CG101" s="595"/>
      <c r="CH101" s="595"/>
      <c r="CI101" s="595"/>
      <c r="CJ101" s="595"/>
      <c r="CK101" s="595"/>
      <c r="CL101" s="595"/>
      <c r="CM101" s="323"/>
    </row>
    <row r="102" spans="2:91" s="326" customFormat="1" ht="13.5" customHeight="1">
      <c r="D102" s="307"/>
      <c r="E102" s="307"/>
      <c r="F102" s="307"/>
      <c r="G102" s="307"/>
      <c r="H102" s="307"/>
      <c r="L102" s="322"/>
      <c r="M102" s="322"/>
      <c r="N102" s="322"/>
      <c r="O102" s="322"/>
      <c r="P102" s="322"/>
      <c r="Q102" s="322"/>
      <c r="R102" s="322"/>
      <c r="S102" s="322"/>
      <c r="T102" s="322"/>
      <c r="U102" s="322"/>
      <c r="V102" s="322"/>
      <c r="W102" s="322"/>
      <c r="X102" s="322"/>
      <c r="Y102" s="322"/>
      <c r="Z102" s="322"/>
      <c r="AA102" s="322"/>
      <c r="AB102" s="322"/>
      <c r="AC102" s="322"/>
      <c r="AD102" s="322"/>
      <c r="AE102" s="322"/>
      <c r="AF102" s="322"/>
      <c r="AG102" s="324"/>
      <c r="AH102" s="324"/>
      <c r="AI102" s="324"/>
      <c r="AJ102" s="325"/>
      <c r="AK102" s="323"/>
      <c r="AL102" s="323"/>
      <c r="BE102" s="593"/>
      <c r="BF102" s="593"/>
      <c r="BG102" s="593"/>
      <c r="BH102" s="593"/>
      <c r="BI102" s="593"/>
      <c r="BJ102" s="593"/>
      <c r="BK102" s="593"/>
      <c r="BL102" s="593"/>
      <c r="BM102" s="593"/>
      <c r="BN102" s="315"/>
      <c r="BO102" s="594"/>
      <c r="BP102" s="594"/>
      <c r="BQ102" s="594"/>
      <c r="BR102" s="594"/>
      <c r="BS102" s="594"/>
      <c r="BT102" s="594"/>
      <c r="BU102" s="594"/>
      <c r="BV102" s="594"/>
      <c r="BW102" s="594"/>
      <c r="BX102" s="594"/>
      <c r="BY102" s="594"/>
      <c r="BZ102" s="594"/>
      <c r="CA102" s="594"/>
      <c r="CB102" s="594"/>
      <c r="CC102" s="594"/>
      <c r="CD102" s="594"/>
      <c r="CE102" s="594"/>
      <c r="CF102" s="595"/>
      <c r="CG102" s="595"/>
      <c r="CH102" s="595"/>
      <c r="CI102" s="595"/>
      <c r="CJ102" s="595"/>
      <c r="CK102" s="595"/>
      <c r="CL102" s="595"/>
      <c r="CM102" s="323"/>
    </row>
    <row r="103" spans="2:91" s="326" customFormat="1" ht="13.5" customHeight="1">
      <c r="D103" s="307"/>
      <c r="E103" s="307"/>
      <c r="F103" s="307"/>
      <c r="G103" s="307"/>
      <c r="H103" s="307"/>
      <c r="L103" s="322"/>
      <c r="M103" s="322"/>
      <c r="N103" s="322"/>
      <c r="O103" s="322"/>
      <c r="P103" s="322"/>
      <c r="Q103" s="322"/>
      <c r="R103" s="322"/>
      <c r="S103" s="322"/>
      <c r="T103" s="322"/>
      <c r="U103" s="322"/>
      <c r="V103" s="322"/>
      <c r="W103" s="322"/>
      <c r="X103" s="322"/>
      <c r="Y103" s="322"/>
      <c r="Z103" s="322"/>
      <c r="AA103" s="322"/>
      <c r="AB103" s="322"/>
      <c r="AC103" s="322"/>
      <c r="AD103" s="322"/>
      <c r="AE103" s="322"/>
      <c r="AF103" s="322"/>
      <c r="AG103" s="324"/>
      <c r="AH103" s="324"/>
      <c r="AI103" s="324"/>
      <c r="AJ103" s="325"/>
      <c r="AK103" s="323"/>
      <c r="AL103" s="323"/>
      <c r="BE103" s="593"/>
      <c r="BF103" s="593"/>
      <c r="BG103" s="593"/>
      <c r="BH103" s="593"/>
      <c r="BI103" s="593"/>
      <c r="BJ103" s="593"/>
      <c r="BK103" s="593"/>
      <c r="BL103" s="593"/>
      <c r="BM103" s="593"/>
      <c r="BN103" s="315"/>
      <c r="BO103" s="594"/>
      <c r="BP103" s="594"/>
      <c r="BQ103" s="594"/>
      <c r="BR103" s="594"/>
      <c r="BS103" s="594"/>
      <c r="BT103" s="594"/>
      <c r="BU103" s="594"/>
      <c r="BV103" s="594"/>
      <c r="BW103" s="594"/>
      <c r="BX103" s="594"/>
      <c r="BY103" s="594"/>
      <c r="BZ103" s="594"/>
      <c r="CA103" s="594"/>
      <c r="CB103" s="594"/>
      <c r="CC103" s="594"/>
      <c r="CD103" s="594"/>
      <c r="CE103" s="594"/>
      <c r="CF103" s="595"/>
      <c r="CG103" s="595"/>
      <c r="CH103" s="595"/>
      <c r="CI103" s="595"/>
      <c r="CJ103" s="595"/>
      <c r="CK103" s="595"/>
      <c r="CL103" s="595"/>
      <c r="CM103" s="323"/>
    </row>
    <row r="104" spans="2:91" s="326" customFormat="1" ht="15" customHeight="1">
      <c r="B104" s="330"/>
      <c r="C104" s="330"/>
      <c r="D104" s="307"/>
      <c r="E104" s="307"/>
      <c r="F104" s="307"/>
      <c r="G104" s="307"/>
      <c r="H104" s="307"/>
      <c r="I104" s="330"/>
      <c r="J104" s="330"/>
      <c r="K104" s="330"/>
      <c r="L104" s="322"/>
      <c r="M104" s="322"/>
      <c r="N104" s="322"/>
      <c r="O104" s="322"/>
      <c r="P104" s="322"/>
      <c r="Q104" s="322"/>
      <c r="R104" s="322"/>
      <c r="S104" s="322"/>
      <c r="T104" s="322"/>
      <c r="U104" s="322"/>
      <c r="V104" s="322"/>
      <c r="W104" s="322"/>
      <c r="X104" s="322"/>
      <c r="Y104" s="322"/>
      <c r="Z104" s="322"/>
      <c r="AA104" s="322"/>
      <c r="AB104" s="322"/>
      <c r="AC104" s="322"/>
      <c r="AD104" s="322"/>
      <c r="AE104" s="322"/>
      <c r="AF104" s="322"/>
      <c r="AG104" s="324"/>
      <c r="AH104" s="324"/>
      <c r="AI104" s="324"/>
      <c r="AJ104" s="325"/>
      <c r="AK104" s="323"/>
      <c r="AL104" s="323"/>
      <c r="BC104" s="330"/>
      <c r="BD104" s="330"/>
      <c r="BE104" s="309"/>
      <c r="BF104" s="309"/>
      <c r="BG104" s="309"/>
      <c r="BH104" s="309"/>
      <c r="BI104" s="309"/>
      <c r="BJ104" s="309"/>
      <c r="BK104" s="309"/>
      <c r="BL104" s="309"/>
      <c r="BM104" s="309"/>
      <c r="BN104" s="309"/>
      <c r="BO104" s="309"/>
      <c r="BP104" s="309"/>
      <c r="BQ104" s="309"/>
      <c r="BR104" s="309"/>
      <c r="BS104" s="309"/>
      <c r="BT104" s="309"/>
      <c r="BU104" s="309"/>
      <c r="BV104" s="309"/>
      <c r="BW104" s="309"/>
      <c r="BX104" s="309"/>
      <c r="BY104" s="309"/>
      <c r="BZ104" s="309"/>
      <c r="CA104" s="309"/>
      <c r="CB104" s="309"/>
      <c r="CC104" s="309"/>
      <c r="CD104" s="309"/>
      <c r="CE104" s="309"/>
      <c r="CF104" s="329"/>
      <c r="CG104" s="329"/>
      <c r="CH104" s="329"/>
      <c r="CI104" s="329"/>
      <c r="CJ104" s="329"/>
      <c r="CK104" s="329"/>
      <c r="CL104" s="329"/>
      <c r="CM104" s="323"/>
    </row>
    <row r="105" spans="2:91" s="326" customFormat="1" ht="15" customHeight="1">
      <c r="E105" s="322"/>
      <c r="F105" s="322"/>
      <c r="G105" s="322"/>
      <c r="H105" s="322"/>
      <c r="I105" s="322"/>
      <c r="J105" s="322"/>
      <c r="K105" s="322"/>
      <c r="L105" s="322"/>
      <c r="M105" s="322"/>
      <c r="N105" s="322"/>
      <c r="O105" s="322"/>
      <c r="P105" s="322"/>
      <c r="Q105" s="322"/>
      <c r="R105" s="322"/>
      <c r="S105" s="322"/>
      <c r="T105" s="322"/>
      <c r="U105" s="322"/>
      <c r="V105" s="322"/>
      <c r="W105" s="322"/>
      <c r="X105" s="322"/>
      <c r="Y105" s="322"/>
      <c r="Z105" s="322"/>
      <c r="AA105" s="322"/>
      <c r="AB105" s="322"/>
      <c r="AC105" s="322"/>
      <c r="AD105" s="322"/>
      <c r="AE105" s="322"/>
      <c r="AF105" s="322"/>
      <c r="AG105" s="324"/>
      <c r="AH105" s="324"/>
      <c r="AI105" s="324"/>
      <c r="AJ105" s="325"/>
      <c r="AK105" s="323"/>
      <c r="AL105" s="323"/>
      <c r="BE105" s="605"/>
      <c r="BF105" s="605"/>
      <c r="BG105" s="605"/>
      <c r="BH105" s="605"/>
      <c r="BI105" s="605"/>
      <c r="BJ105" s="605"/>
      <c r="BK105" s="605"/>
      <c r="BL105" s="605"/>
      <c r="BM105" s="605"/>
      <c r="BN105" s="312"/>
      <c r="BO105" s="605"/>
      <c r="BP105" s="605"/>
      <c r="BQ105" s="605"/>
      <c r="BR105" s="605"/>
      <c r="BS105" s="605"/>
      <c r="BT105" s="605"/>
      <c r="BU105" s="605"/>
      <c r="BV105" s="605"/>
      <c r="BW105" s="605"/>
      <c r="BX105" s="605"/>
      <c r="BY105" s="605"/>
      <c r="BZ105" s="605"/>
      <c r="CA105" s="605"/>
      <c r="CB105" s="605"/>
      <c r="CC105" s="605"/>
      <c r="CD105" s="605"/>
      <c r="CE105" s="605"/>
      <c r="CF105" s="605"/>
      <c r="CG105" s="605"/>
      <c r="CH105" s="605"/>
      <c r="CI105" s="605"/>
      <c r="CJ105" s="605"/>
      <c r="CK105" s="605"/>
      <c r="CL105" s="605"/>
      <c r="CM105" s="323"/>
    </row>
    <row r="106" spans="2:91" s="326" customFormat="1" ht="13.5" customHeight="1">
      <c r="E106" s="322"/>
      <c r="F106" s="322"/>
      <c r="G106" s="322"/>
      <c r="H106" s="322"/>
      <c r="I106" s="322"/>
      <c r="J106" s="322"/>
      <c r="K106" s="322"/>
      <c r="L106" s="322"/>
      <c r="M106" s="322"/>
      <c r="N106" s="322"/>
      <c r="O106" s="322"/>
      <c r="P106" s="322"/>
      <c r="Q106" s="322"/>
      <c r="R106" s="322"/>
      <c r="S106" s="322"/>
      <c r="T106" s="322"/>
      <c r="U106" s="322"/>
      <c r="V106" s="322"/>
      <c r="W106" s="322"/>
      <c r="X106" s="322"/>
      <c r="Y106" s="322"/>
      <c r="Z106" s="322"/>
      <c r="AA106" s="322"/>
      <c r="AB106" s="322"/>
      <c r="AC106" s="322"/>
      <c r="AD106" s="322"/>
      <c r="AE106" s="322"/>
      <c r="AF106" s="322"/>
      <c r="AG106" s="324"/>
      <c r="AH106" s="324"/>
      <c r="AI106" s="324"/>
      <c r="AJ106" s="325"/>
      <c r="AK106" s="323"/>
      <c r="AL106" s="323"/>
      <c r="BE106" s="593"/>
      <c r="BF106" s="593"/>
      <c r="BG106" s="593"/>
      <c r="BH106" s="593"/>
      <c r="BI106" s="593"/>
      <c r="BJ106" s="593"/>
      <c r="BK106" s="593"/>
      <c r="BL106" s="593"/>
      <c r="BM106" s="593"/>
      <c r="BN106" s="315"/>
      <c r="BO106" s="594"/>
      <c r="BP106" s="594"/>
      <c r="BQ106" s="594"/>
      <c r="BR106" s="594"/>
      <c r="BS106" s="594"/>
      <c r="BT106" s="594"/>
      <c r="BU106" s="594"/>
      <c r="BV106" s="594"/>
      <c r="BW106" s="594"/>
      <c r="BX106" s="594"/>
      <c r="BY106" s="594"/>
      <c r="BZ106" s="594"/>
      <c r="CA106" s="594"/>
      <c r="CB106" s="594"/>
      <c r="CC106" s="594"/>
      <c r="CD106" s="594"/>
      <c r="CE106" s="594"/>
      <c r="CF106" s="595"/>
      <c r="CG106" s="595"/>
      <c r="CH106" s="595"/>
      <c r="CI106" s="595"/>
      <c r="CJ106" s="595"/>
      <c r="CK106" s="595"/>
      <c r="CL106" s="595"/>
      <c r="CM106" s="323"/>
    </row>
    <row r="107" spans="2:91" s="326" customFormat="1" ht="13.5" customHeight="1">
      <c r="E107" s="322"/>
      <c r="F107" s="322"/>
      <c r="G107" s="322"/>
      <c r="H107" s="322"/>
      <c r="I107" s="322"/>
      <c r="J107" s="322"/>
      <c r="K107" s="322"/>
      <c r="L107" s="322"/>
      <c r="M107" s="322"/>
      <c r="N107" s="322"/>
      <c r="O107" s="322"/>
      <c r="P107" s="322"/>
      <c r="Q107" s="322"/>
      <c r="R107" s="322"/>
      <c r="S107" s="322"/>
      <c r="T107" s="322"/>
      <c r="U107" s="322"/>
      <c r="V107" s="322"/>
      <c r="W107" s="322"/>
      <c r="X107" s="322"/>
      <c r="Y107" s="322"/>
      <c r="Z107" s="322"/>
      <c r="AA107" s="322"/>
      <c r="AB107" s="322"/>
      <c r="AC107" s="322"/>
      <c r="AD107" s="322"/>
      <c r="AE107" s="322"/>
      <c r="AF107" s="322"/>
      <c r="AG107" s="324"/>
      <c r="AH107" s="324"/>
      <c r="AI107" s="324"/>
      <c r="AJ107" s="325"/>
      <c r="AK107" s="323"/>
      <c r="AL107" s="323"/>
      <c r="BE107" s="593"/>
      <c r="BF107" s="593"/>
      <c r="BG107" s="593"/>
      <c r="BH107" s="593"/>
      <c r="BI107" s="593"/>
      <c r="BJ107" s="593"/>
      <c r="BK107" s="593"/>
      <c r="BL107" s="593"/>
      <c r="BM107" s="593"/>
      <c r="BN107" s="315"/>
      <c r="BO107" s="594"/>
      <c r="BP107" s="594"/>
      <c r="BQ107" s="594"/>
      <c r="BR107" s="594"/>
      <c r="BS107" s="594"/>
      <c r="BT107" s="594"/>
      <c r="BU107" s="594"/>
      <c r="BV107" s="594"/>
      <c r="BW107" s="594"/>
      <c r="BX107" s="594"/>
      <c r="BY107" s="594"/>
      <c r="BZ107" s="594"/>
      <c r="CA107" s="594"/>
      <c r="CB107" s="594"/>
      <c r="CC107" s="594"/>
      <c r="CD107" s="594"/>
      <c r="CE107" s="594"/>
      <c r="CF107" s="595"/>
      <c r="CG107" s="595"/>
      <c r="CH107" s="595"/>
      <c r="CI107" s="595"/>
      <c r="CJ107" s="595"/>
      <c r="CK107" s="595"/>
      <c r="CL107" s="595"/>
      <c r="CM107" s="323"/>
    </row>
    <row r="108" spans="2:91" s="326" customFormat="1" ht="13.5" customHeight="1">
      <c r="E108" s="322"/>
      <c r="F108" s="322"/>
      <c r="G108" s="322"/>
      <c r="H108" s="322"/>
      <c r="I108" s="322"/>
      <c r="J108" s="322"/>
      <c r="K108" s="322"/>
      <c r="L108" s="322"/>
      <c r="M108" s="322"/>
      <c r="N108" s="322"/>
      <c r="O108" s="322"/>
      <c r="P108" s="322"/>
      <c r="Q108" s="322"/>
      <c r="R108" s="322"/>
      <c r="S108" s="322"/>
      <c r="T108" s="322"/>
      <c r="U108" s="322"/>
      <c r="V108" s="322"/>
      <c r="W108" s="322"/>
      <c r="X108" s="322"/>
      <c r="Y108" s="322"/>
      <c r="Z108" s="322"/>
      <c r="AA108" s="322"/>
      <c r="AB108" s="322"/>
      <c r="AC108" s="322"/>
      <c r="AD108" s="322"/>
      <c r="AE108" s="322"/>
      <c r="AF108" s="322"/>
      <c r="AG108" s="324"/>
      <c r="AH108" s="324"/>
      <c r="AI108" s="324"/>
      <c r="AJ108" s="325"/>
      <c r="AK108" s="323"/>
      <c r="AL108" s="323"/>
      <c r="BE108" s="593"/>
      <c r="BF108" s="593"/>
      <c r="BG108" s="593"/>
      <c r="BH108" s="593"/>
      <c r="BI108" s="593"/>
      <c r="BJ108" s="593"/>
      <c r="BK108" s="593"/>
      <c r="BL108" s="593"/>
      <c r="BM108" s="593"/>
      <c r="BN108" s="315"/>
      <c r="BO108" s="594"/>
      <c r="BP108" s="594"/>
      <c r="BQ108" s="594"/>
      <c r="BR108" s="594"/>
      <c r="BS108" s="594"/>
      <c r="BT108" s="594"/>
      <c r="BU108" s="594"/>
      <c r="BV108" s="594"/>
      <c r="BW108" s="594"/>
      <c r="BX108" s="594"/>
      <c r="BY108" s="594"/>
      <c r="BZ108" s="594"/>
      <c r="CA108" s="594"/>
      <c r="CB108" s="594"/>
      <c r="CC108" s="594"/>
      <c r="CD108" s="594"/>
      <c r="CE108" s="594"/>
      <c r="CF108" s="595"/>
      <c r="CG108" s="595"/>
      <c r="CH108" s="595"/>
      <c r="CI108" s="595"/>
      <c r="CJ108" s="595"/>
      <c r="CK108" s="595"/>
      <c r="CL108" s="595"/>
      <c r="CM108" s="323"/>
    </row>
    <row r="109" spans="2:91" s="326" customFormat="1" ht="13.5" customHeight="1">
      <c r="E109" s="322"/>
      <c r="F109" s="322"/>
      <c r="G109" s="322"/>
      <c r="H109" s="322"/>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2"/>
      <c r="AE109" s="322"/>
      <c r="AF109" s="322"/>
      <c r="AG109" s="324"/>
      <c r="AH109" s="324"/>
      <c r="AI109" s="324"/>
      <c r="AJ109" s="325"/>
      <c r="AK109" s="323"/>
      <c r="AL109" s="323"/>
      <c r="BE109" s="593"/>
      <c r="BF109" s="593"/>
      <c r="BG109" s="593"/>
      <c r="BH109" s="593"/>
      <c r="BI109" s="593"/>
      <c r="BJ109" s="593"/>
      <c r="BK109" s="593"/>
      <c r="BL109" s="593"/>
      <c r="BM109" s="593"/>
      <c r="BN109" s="315"/>
      <c r="BO109" s="594"/>
      <c r="BP109" s="594"/>
      <c r="BQ109" s="594"/>
      <c r="BR109" s="594"/>
      <c r="BS109" s="594"/>
      <c r="BT109" s="594"/>
      <c r="BU109" s="594"/>
      <c r="BV109" s="594"/>
      <c r="BW109" s="594"/>
      <c r="BX109" s="594"/>
      <c r="BY109" s="594"/>
      <c r="BZ109" s="594"/>
      <c r="CA109" s="594"/>
      <c r="CB109" s="594"/>
      <c r="CC109" s="594"/>
      <c r="CD109" s="594"/>
      <c r="CE109" s="594"/>
      <c r="CF109" s="595"/>
      <c r="CG109" s="595"/>
      <c r="CH109" s="595"/>
      <c r="CI109" s="595"/>
      <c r="CJ109" s="595"/>
      <c r="CK109" s="595"/>
      <c r="CL109" s="595"/>
      <c r="CM109" s="323"/>
    </row>
    <row r="110" spans="2:91" s="326" customFormat="1" ht="13.5" customHeight="1">
      <c r="E110" s="322"/>
      <c r="F110" s="322"/>
      <c r="G110" s="322"/>
      <c r="H110" s="322"/>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c r="AG110" s="324"/>
      <c r="AH110" s="324"/>
      <c r="AI110" s="324"/>
      <c r="AJ110" s="325"/>
      <c r="AK110" s="323"/>
      <c r="AL110" s="323"/>
      <c r="BE110" s="593"/>
      <c r="BF110" s="593"/>
      <c r="BG110" s="593"/>
      <c r="BH110" s="593"/>
      <c r="BI110" s="593"/>
      <c r="BJ110" s="593"/>
      <c r="BK110" s="593"/>
      <c r="BL110" s="593"/>
      <c r="BM110" s="593"/>
      <c r="BN110" s="315"/>
      <c r="BO110" s="594"/>
      <c r="BP110" s="594"/>
      <c r="BQ110" s="594"/>
      <c r="BR110" s="594"/>
      <c r="BS110" s="594"/>
      <c r="BT110" s="594"/>
      <c r="BU110" s="594"/>
      <c r="BV110" s="594"/>
      <c r="BW110" s="594"/>
      <c r="BX110" s="594"/>
      <c r="BY110" s="594"/>
      <c r="BZ110" s="594"/>
      <c r="CA110" s="594"/>
      <c r="CB110" s="594"/>
      <c r="CC110" s="594"/>
      <c r="CD110" s="594"/>
      <c r="CE110" s="594"/>
      <c r="CF110" s="595"/>
      <c r="CG110" s="595"/>
      <c r="CH110" s="595"/>
      <c r="CI110" s="595"/>
      <c r="CJ110" s="595"/>
      <c r="CK110" s="595"/>
      <c r="CL110" s="595"/>
      <c r="CM110" s="323"/>
    </row>
    <row r="111" spans="2:91" s="326" customFormat="1" ht="13.5" customHeight="1">
      <c r="E111" s="322"/>
      <c r="F111" s="322"/>
      <c r="G111" s="322"/>
      <c r="H111" s="322"/>
      <c r="I111" s="322"/>
      <c r="J111" s="322"/>
      <c r="K111" s="322"/>
      <c r="L111" s="322"/>
      <c r="M111" s="322"/>
      <c r="N111" s="322"/>
      <c r="O111" s="322"/>
      <c r="P111" s="322"/>
      <c r="Q111" s="322"/>
      <c r="R111" s="322"/>
      <c r="S111" s="322"/>
      <c r="T111" s="322"/>
      <c r="U111" s="322"/>
      <c r="V111" s="322"/>
      <c r="W111" s="322"/>
      <c r="X111" s="322"/>
      <c r="Y111" s="322"/>
      <c r="Z111" s="322"/>
      <c r="AA111" s="322"/>
      <c r="AB111" s="322"/>
      <c r="AC111" s="322"/>
      <c r="AD111" s="322"/>
      <c r="AE111" s="322"/>
      <c r="AF111" s="322"/>
      <c r="AG111" s="324"/>
      <c r="AH111" s="324"/>
      <c r="AI111" s="324"/>
      <c r="AJ111" s="325"/>
      <c r="AK111" s="323"/>
      <c r="AL111" s="323"/>
      <c r="BE111" s="593"/>
      <c r="BF111" s="593"/>
      <c r="BG111" s="593"/>
      <c r="BH111" s="593"/>
      <c r="BI111" s="593"/>
      <c r="BJ111" s="593"/>
      <c r="BK111" s="593"/>
      <c r="BL111" s="593"/>
      <c r="BM111" s="593"/>
      <c r="BN111" s="315"/>
      <c r="BO111" s="594"/>
      <c r="BP111" s="594"/>
      <c r="BQ111" s="594"/>
      <c r="BR111" s="594"/>
      <c r="BS111" s="594"/>
      <c r="BT111" s="594"/>
      <c r="BU111" s="594"/>
      <c r="BV111" s="594"/>
      <c r="BW111" s="594"/>
      <c r="BX111" s="594"/>
      <c r="BY111" s="594"/>
      <c r="BZ111" s="594"/>
      <c r="CA111" s="594"/>
      <c r="CB111" s="594"/>
      <c r="CC111" s="594"/>
      <c r="CD111" s="594"/>
      <c r="CE111" s="594"/>
      <c r="CF111" s="595"/>
      <c r="CG111" s="595"/>
      <c r="CH111" s="595"/>
      <c r="CI111" s="595"/>
      <c r="CJ111" s="595"/>
      <c r="CK111" s="595"/>
      <c r="CL111" s="595"/>
      <c r="CM111" s="323"/>
    </row>
    <row r="112" spans="2:91" s="326" customFormat="1" ht="13.5" customHeight="1">
      <c r="E112" s="322"/>
      <c r="F112" s="322"/>
      <c r="G112" s="322"/>
      <c r="H112" s="322"/>
      <c r="I112" s="322"/>
      <c r="J112" s="322"/>
      <c r="K112" s="322"/>
      <c r="L112" s="322"/>
      <c r="M112" s="322"/>
      <c r="N112" s="322"/>
      <c r="O112" s="322"/>
      <c r="P112" s="322"/>
      <c r="Q112" s="322"/>
      <c r="R112" s="322"/>
      <c r="S112" s="322"/>
      <c r="T112" s="322"/>
      <c r="U112" s="322"/>
      <c r="V112" s="322"/>
      <c r="W112" s="322"/>
      <c r="X112" s="322"/>
      <c r="Y112" s="322"/>
      <c r="Z112" s="322"/>
      <c r="AA112" s="322"/>
      <c r="AB112" s="322"/>
      <c r="AC112" s="322"/>
      <c r="AD112" s="322"/>
      <c r="AE112" s="322"/>
      <c r="AF112" s="322"/>
      <c r="AG112" s="324"/>
      <c r="AH112" s="324"/>
      <c r="AI112" s="324"/>
      <c r="AJ112" s="325"/>
      <c r="AK112" s="323"/>
      <c r="AL112" s="323"/>
      <c r="BE112" s="593"/>
      <c r="BF112" s="593"/>
      <c r="BG112" s="593"/>
      <c r="BH112" s="593"/>
      <c r="BI112" s="593"/>
      <c r="BJ112" s="593"/>
      <c r="BK112" s="593"/>
      <c r="BL112" s="593"/>
      <c r="BM112" s="593"/>
      <c r="BN112" s="315"/>
      <c r="BO112" s="594"/>
      <c r="BP112" s="594"/>
      <c r="BQ112" s="594"/>
      <c r="BR112" s="594"/>
      <c r="BS112" s="594"/>
      <c r="BT112" s="594"/>
      <c r="BU112" s="594"/>
      <c r="BV112" s="594"/>
      <c r="BW112" s="594"/>
      <c r="BX112" s="594"/>
      <c r="BY112" s="594"/>
      <c r="BZ112" s="594"/>
      <c r="CA112" s="594"/>
      <c r="CB112" s="594"/>
      <c r="CC112" s="594"/>
      <c r="CD112" s="594"/>
      <c r="CE112" s="594"/>
      <c r="CF112" s="595"/>
      <c r="CG112" s="595"/>
      <c r="CH112" s="595"/>
      <c r="CI112" s="595"/>
      <c r="CJ112" s="595"/>
      <c r="CK112" s="595"/>
      <c r="CL112" s="595"/>
      <c r="CM112" s="323"/>
    </row>
    <row r="113" spans="5:91" s="326" customFormat="1" ht="13.5" customHeight="1">
      <c r="E113" s="322"/>
      <c r="F113" s="322"/>
      <c r="G113" s="322"/>
      <c r="H113" s="322"/>
      <c r="I113" s="322"/>
      <c r="J113" s="322"/>
      <c r="K113" s="322"/>
      <c r="L113" s="322"/>
      <c r="M113" s="322"/>
      <c r="N113" s="322"/>
      <c r="O113" s="322"/>
      <c r="P113" s="322"/>
      <c r="Q113" s="322"/>
      <c r="R113" s="322"/>
      <c r="S113" s="322"/>
      <c r="T113" s="322"/>
      <c r="U113" s="322"/>
      <c r="V113" s="322"/>
      <c r="W113" s="322"/>
      <c r="X113" s="322"/>
      <c r="Y113" s="322"/>
      <c r="Z113" s="322"/>
      <c r="AA113" s="322"/>
      <c r="AB113" s="322"/>
      <c r="AC113" s="322"/>
      <c r="AD113" s="322"/>
      <c r="AE113" s="322"/>
      <c r="AF113" s="322"/>
      <c r="AG113" s="324"/>
      <c r="AH113" s="324"/>
      <c r="AI113" s="324"/>
      <c r="AJ113" s="325"/>
      <c r="AK113" s="323"/>
      <c r="AL113" s="323"/>
      <c r="BE113" s="593"/>
      <c r="BF113" s="593"/>
      <c r="BG113" s="593"/>
      <c r="BH113" s="593"/>
      <c r="BI113" s="593"/>
      <c r="BJ113" s="593"/>
      <c r="BK113" s="593"/>
      <c r="BL113" s="593"/>
      <c r="BM113" s="593"/>
      <c r="BN113" s="315"/>
      <c r="BO113" s="594"/>
      <c r="BP113" s="594"/>
      <c r="BQ113" s="594"/>
      <c r="BR113" s="594"/>
      <c r="BS113" s="594"/>
      <c r="BT113" s="594"/>
      <c r="BU113" s="594"/>
      <c r="BV113" s="594"/>
      <c r="BW113" s="594"/>
      <c r="BX113" s="594"/>
      <c r="BY113" s="594"/>
      <c r="BZ113" s="594"/>
      <c r="CA113" s="594"/>
      <c r="CB113" s="594"/>
      <c r="CC113" s="594"/>
      <c r="CD113" s="594"/>
      <c r="CE113" s="594"/>
      <c r="CF113" s="595"/>
      <c r="CG113" s="595"/>
      <c r="CH113" s="595"/>
      <c r="CI113" s="595"/>
      <c r="CJ113" s="595"/>
      <c r="CK113" s="595"/>
      <c r="CL113" s="595"/>
      <c r="CM113" s="323"/>
    </row>
    <row r="114" spans="5:91" s="326" customFormat="1" ht="13.5" customHeight="1">
      <c r="E114" s="322"/>
      <c r="F114" s="322"/>
      <c r="G114" s="322"/>
      <c r="H114" s="322"/>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322"/>
      <c r="AE114" s="322"/>
      <c r="AF114" s="322"/>
      <c r="AG114" s="324"/>
      <c r="AH114" s="324"/>
      <c r="AI114" s="324"/>
      <c r="AJ114" s="325"/>
      <c r="AK114" s="323"/>
      <c r="AL114" s="323"/>
      <c r="BE114" s="593"/>
      <c r="BF114" s="593"/>
      <c r="BG114" s="593"/>
      <c r="BH114" s="593"/>
      <c r="BI114" s="593"/>
      <c r="BJ114" s="593"/>
      <c r="BK114" s="593"/>
      <c r="BL114" s="593"/>
      <c r="BM114" s="593"/>
      <c r="BN114" s="315"/>
      <c r="BO114" s="594"/>
      <c r="BP114" s="594"/>
      <c r="BQ114" s="594"/>
      <c r="BR114" s="594"/>
      <c r="BS114" s="594"/>
      <c r="BT114" s="594"/>
      <c r="BU114" s="594"/>
      <c r="BV114" s="594"/>
      <c r="BW114" s="594"/>
      <c r="BX114" s="594"/>
      <c r="BY114" s="594"/>
      <c r="BZ114" s="594"/>
      <c r="CA114" s="594"/>
      <c r="CB114" s="594"/>
      <c r="CC114" s="594"/>
      <c r="CD114" s="594"/>
      <c r="CE114" s="594"/>
      <c r="CF114" s="595"/>
      <c r="CG114" s="595"/>
      <c r="CH114" s="595"/>
      <c r="CI114" s="595"/>
      <c r="CJ114" s="595"/>
      <c r="CK114" s="595"/>
      <c r="CL114" s="595"/>
      <c r="CM114" s="323"/>
    </row>
    <row r="115" spans="5:91" s="326" customFormat="1" ht="13.5" customHeight="1">
      <c r="E115" s="322"/>
      <c r="F115" s="322"/>
      <c r="G115" s="322"/>
      <c r="H115" s="322"/>
      <c r="I115" s="322"/>
      <c r="J115" s="322"/>
      <c r="K115" s="322"/>
      <c r="L115" s="322"/>
      <c r="M115" s="322"/>
      <c r="N115" s="322"/>
      <c r="O115" s="322"/>
      <c r="P115" s="322"/>
      <c r="Q115" s="322"/>
      <c r="R115" s="322"/>
      <c r="S115" s="322"/>
      <c r="T115" s="322"/>
      <c r="U115" s="322"/>
      <c r="V115" s="322"/>
      <c r="W115" s="322"/>
      <c r="X115" s="322"/>
      <c r="Y115" s="322"/>
      <c r="Z115" s="322"/>
      <c r="AA115" s="322"/>
      <c r="AB115" s="322"/>
      <c r="AC115" s="322"/>
      <c r="AD115" s="322"/>
      <c r="AE115" s="322"/>
      <c r="AF115" s="322"/>
      <c r="AG115" s="324"/>
      <c r="AH115" s="324"/>
      <c r="AI115" s="324"/>
      <c r="AJ115" s="325"/>
      <c r="AK115" s="323"/>
      <c r="AL115" s="323"/>
      <c r="BE115" s="593"/>
      <c r="BF115" s="593"/>
      <c r="BG115" s="593"/>
      <c r="BH115" s="593"/>
      <c r="BI115" s="593"/>
      <c r="BJ115" s="593"/>
      <c r="BK115" s="593"/>
      <c r="BL115" s="593"/>
      <c r="BM115" s="593"/>
      <c r="BN115" s="315"/>
      <c r="BO115" s="594"/>
      <c r="BP115" s="594"/>
      <c r="BQ115" s="594"/>
      <c r="BR115" s="594"/>
      <c r="BS115" s="594"/>
      <c r="BT115" s="594"/>
      <c r="BU115" s="594"/>
      <c r="BV115" s="594"/>
      <c r="BW115" s="594"/>
      <c r="BX115" s="594"/>
      <c r="BY115" s="594"/>
      <c r="BZ115" s="594"/>
      <c r="CA115" s="594"/>
      <c r="CB115" s="594"/>
      <c r="CC115" s="594"/>
      <c r="CD115" s="594"/>
      <c r="CE115" s="594"/>
      <c r="CF115" s="595"/>
      <c r="CG115" s="595"/>
      <c r="CH115" s="595"/>
      <c r="CI115" s="595"/>
      <c r="CJ115" s="595"/>
      <c r="CK115" s="595"/>
      <c r="CL115" s="595"/>
      <c r="CM115" s="323"/>
    </row>
    <row r="116" spans="5:91" s="326" customFormat="1" ht="13.5" customHeight="1">
      <c r="E116" s="322"/>
      <c r="F116" s="322"/>
      <c r="G116" s="322"/>
      <c r="H116" s="322"/>
      <c r="I116" s="322"/>
      <c r="J116" s="322"/>
      <c r="K116" s="322"/>
      <c r="L116" s="322"/>
      <c r="M116" s="322"/>
      <c r="N116" s="322"/>
      <c r="O116" s="322"/>
      <c r="P116" s="322"/>
      <c r="Q116" s="322"/>
      <c r="R116" s="322"/>
      <c r="S116" s="322"/>
      <c r="T116" s="322"/>
      <c r="U116" s="322"/>
      <c r="V116" s="322"/>
      <c r="W116" s="322"/>
      <c r="X116" s="322"/>
      <c r="Y116" s="322"/>
      <c r="Z116" s="322"/>
      <c r="AA116" s="322"/>
      <c r="AB116" s="322"/>
      <c r="AC116" s="322"/>
      <c r="AD116" s="322"/>
      <c r="AE116" s="322"/>
      <c r="AF116" s="322"/>
      <c r="AG116" s="324"/>
      <c r="AH116" s="324"/>
      <c r="AI116" s="324"/>
      <c r="AJ116" s="325"/>
      <c r="AK116" s="323"/>
      <c r="AL116" s="323"/>
      <c r="BE116" s="593"/>
      <c r="BF116" s="593"/>
      <c r="BG116" s="593"/>
      <c r="BH116" s="593"/>
      <c r="BI116" s="593"/>
      <c r="BJ116" s="593"/>
      <c r="BK116" s="593"/>
      <c r="BL116" s="593"/>
      <c r="BM116" s="593"/>
      <c r="BN116" s="315"/>
      <c r="BO116" s="594"/>
      <c r="BP116" s="594"/>
      <c r="BQ116" s="594"/>
      <c r="BR116" s="594"/>
      <c r="BS116" s="594"/>
      <c r="BT116" s="594"/>
      <c r="BU116" s="594"/>
      <c r="BV116" s="594"/>
      <c r="BW116" s="594"/>
      <c r="BX116" s="594"/>
      <c r="BY116" s="594"/>
      <c r="BZ116" s="594"/>
      <c r="CA116" s="594"/>
      <c r="CB116" s="594"/>
      <c r="CC116" s="594"/>
      <c r="CD116" s="594"/>
      <c r="CE116" s="594"/>
      <c r="CF116" s="595"/>
      <c r="CG116" s="595"/>
      <c r="CH116" s="595"/>
      <c r="CI116" s="595"/>
      <c r="CJ116" s="595"/>
      <c r="CK116" s="595"/>
      <c r="CL116" s="595"/>
      <c r="CM116" s="323"/>
    </row>
    <row r="117" spans="5:91" s="326" customFormat="1" ht="13.5" customHeight="1">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2"/>
      <c r="AD117" s="322"/>
      <c r="AE117" s="322"/>
      <c r="AF117" s="322"/>
      <c r="AG117" s="324"/>
      <c r="AH117" s="324"/>
      <c r="AI117" s="324"/>
      <c r="AJ117" s="325"/>
      <c r="AK117" s="323"/>
      <c r="AL117" s="323"/>
      <c r="BE117" s="593"/>
      <c r="BF117" s="593"/>
      <c r="BG117" s="593"/>
      <c r="BH117" s="593"/>
      <c r="BI117" s="593"/>
      <c r="BJ117" s="593"/>
      <c r="BK117" s="593"/>
      <c r="BL117" s="593"/>
      <c r="BM117" s="593"/>
      <c r="BN117" s="315"/>
      <c r="BO117" s="594"/>
      <c r="BP117" s="594"/>
      <c r="BQ117" s="594"/>
      <c r="BR117" s="594"/>
      <c r="BS117" s="594"/>
      <c r="BT117" s="594"/>
      <c r="BU117" s="594"/>
      <c r="BV117" s="594"/>
      <c r="BW117" s="594"/>
      <c r="BX117" s="594"/>
      <c r="BY117" s="594"/>
      <c r="BZ117" s="594"/>
      <c r="CA117" s="594"/>
      <c r="CB117" s="594"/>
      <c r="CC117" s="594"/>
      <c r="CD117" s="594"/>
      <c r="CE117" s="594"/>
      <c r="CF117" s="595"/>
      <c r="CG117" s="595"/>
      <c r="CH117" s="595"/>
      <c r="CI117" s="595"/>
      <c r="CJ117" s="595"/>
      <c r="CK117" s="595"/>
      <c r="CL117" s="595"/>
      <c r="CM117" s="323"/>
    </row>
    <row r="118" spans="5:91" s="326" customFormat="1" ht="13.5" customHeight="1">
      <c r="E118" s="322"/>
      <c r="F118" s="322"/>
      <c r="G118" s="322"/>
      <c r="H118" s="322"/>
      <c r="I118" s="322"/>
      <c r="J118" s="322"/>
      <c r="K118" s="322"/>
      <c r="L118" s="322"/>
      <c r="M118" s="322"/>
      <c r="N118" s="322"/>
      <c r="O118" s="322"/>
      <c r="P118" s="322"/>
      <c r="Q118" s="322"/>
      <c r="R118" s="322"/>
      <c r="S118" s="322"/>
      <c r="T118" s="322"/>
      <c r="U118" s="322"/>
      <c r="V118" s="322"/>
      <c r="W118" s="322"/>
      <c r="X118" s="322"/>
      <c r="Y118" s="322"/>
      <c r="Z118" s="322"/>
      <c r="AA118" s="322"/>
      <c r="AB118" s="322"/>
      <c r="AC118" s="322"/>
      <c r="AD118" s="322"/>
      <c r="AE118" s="322"/>
      <c r="AF118" s="322"/>
      <c r="AG118" s="324"/>
      <c r="AH118" s="324"/>
      <c r="AI118" s="324"/>
      <c r="AJ118" s="325"/>
      <c r="AK118" s="323"/>
      <c r="AL118" s="323"/>
      <c r="BE118" s="593"/>
      <c r="BF118" s="593"/>
      <c r="BG118" s="593"/>
      <c r="BH118" s="593"/>
      <c r="BI118" s="593"/>
      <c r="BJ118" s="593"/>
      <c r="BK118" s="593"/>
      <c r="BL118" s="593"/>
      <c r="BM118" s="593"/>
      <c r="BN118" s="315"/>
      <c r="BO118" s="594"/>
      <c r="BP118" s="594"/>
      <c r="BQ118" s="594"/>
      <c r="BR118" s="594"/>
      <c r="BS118" s="594"/>
      <c r="BT118" s="594"/>
      <c r="BU118" s="594"/>
      <c r="BV118" s="594"/>
      <c r="BW118" s="594"/>
      <c r="BX118" s="594"/>
      <c r="BY118" s="594"/>
      <c r="BZ118" s="594"/>
      <c r="CA118" s="594"/>
      <c r="CB118" s="594"/>
      <c r="CC118" s="594"/>
      <c r="CD118" s="594"/>
      <c r="CE118" s="594"/>
      <c r="CF118" s="595"/>
      <c r="CG118" s="595"/>
      <c r="CH118" s="595"/>
      <c r="CI118" s="595"/>
      <c r="CJ118" s="595"/>
      <c r="CK118" s="595"/>
      <c r="CL118" s="595"/>
      <c r="CM118" s="323"/>
    </row>
    <row r="119" spans="5:91" s="326" customFormat="1" ht="13.5" customHeight="1">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2"/>
      <c r="AD119" s="322"/>
      <c r="AE119" s="322"/>
      <c r="AF119" s="322"/>
      <c r="AG119" s="324"/>
      <c r="AH119" s="324"/>
      <c r="AI119" s="324"/>
      <c r="AJ119" s="325"/>
      <c r="AK119" s="323"/>
      <c r="AL119" s="323"/>
      <c r="BE119" s="593"/>
      <c r="BF119" s="593"/>
      <c r="BG119" s="593"/>
      <c r="BH119" s="593"/>
      <c r="BI119" s="593"/>
      <c r="BJ119" s="593"/>
      <c r="BK119" s="593"/>
      <c r="BL119" s="593"/>
      <c r="BM119" s="593"/>
      <c r="BN119" s="315"/>
      <c r="BO119" s="594"/>
      <c r="BP119" s="594"/>
      <c r="BQ119" s="594"/>
      <c r="BR119" s="594"/>
      <c r="BS119" s="594"/>
      <c r="BT119" s="594"/>
      <c r="BU119" s="594"/>
      <c r="BV119" s="594"/>
      <c r="BW119" s="594"/>
      <c r="BX119" s="594"/>
      <c r="BY119" s="594"/>
      <c r="BZ119" s="594"/>
      <c r="CA119" s="594"/>
      <c r="CB119" s="594"/>
      <c r="CC119" s="594"/>
      <c r="CD119" s="594"/>
      <c r="CE119" s="594"/>
      <c r="CF119" s="595"/>
      <c r="CG119" s="595"/>
      <c r="CH119" s="595"/>
      <c r="CI119" s="595"/>
      <c r="CJ119" s="595"/>
      <c r="CK119" s="595"/>
      <c r="CL119" s="595"/>
      <c r="CM119" s="323"/>
    </row>
    <row r="120" spans="5:91" s="326" customFormat="1" ht="13.5" customHeight="1">
      <c r="E120" s="322"/>
      <c r="F120" s="322"/>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322"/>
      <c r="AE120" s="322"/>
      <c r="AF120" s="322"/>
      <c r="AG120" s="324"/>
      <c r="AH120" s="324"/>
      <c r="AI120" s="324"/>
      <c r="AJ120" s="325"/>
      <c r="AK120" s="323"/>
      <c r="AL120" s="323"/>
      <c r="BE120" s="593"/>
      <c r="BF120" s="593"/>
      <c r="BG120" s="593"/>
      <c r="BH120" s="593"/>
      <c r="BI120" s="593"/>
      <c r="BJ120" s="593"/>
      <c r="BK120" s="593"/>
      <c r="BL120" s="593"/>
      <c r="BM120" s="593"/>
      <c r="BN120" s="315"/>
      <c r="BO120" s="594"/>
      <c r="BP120" s="594"/>
      <c r="BQ120" s="594"/>
      <c r="BR120" s="594"/>
      <c r="BS120" s="594"/>
      <c r="BT120" s="594"/>
      <c r="BU120" s="594"/>
      <c r="BV120" s="594"/>
      <c r="BW120" s="594"/>
      <c r="BX120" s="594"/>
      <c r="BY120" s="594"/>
      <c r="BZ120" s="594"/>
      <c r="CA120" s="594"/>
      <c r="CB120" s="594"/>
      <c r="CC120" s="594"/>
      <c r="CD120" s="594"/>
      <c r="CE120" s="594"/>
      <c r="CF120" s="595"/>
      <c r="CG120" s="595"/>
      <c r="CH120" s="595"/>
      <c r="CI120" s="595"/>
      <c r="CJ120" s="595"/>
      <c r="CK120" s="595"/>
      <c r="CL120" s="595"/>
      <c r="CM120" s="323"/>
    </row>
    <row r="121" spans="5:91" s="326" customFormat="1" ht="13.5" customHeight="1">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4"/>
      <c r="AH121" s="324"/>
      <c r="AI121" s="324"/>
      <c r="AJ121" s="325"/>
      <c r="AK121" s="323"/>
      <c r="AL121" s="323"/>
      <c r="BE121" s="593"/>
      <c r="BF121" s="593"/>
      <c r="BG121" s="593"/>
      <c r="BH121" s="593"/>
      <c r="BI121" s="593"/>
      <c r="BJ121" s="593"/>
      <c r="BK121" s="593"/>
      <c r="BL121" s="593"/>
      <c r="BM121" s="593"/>
      <c r="BN121" s="315"/>
      <c r="BO121" s="594"/>
      <c r="BP121" s="594"/>
      <c r="BQ121" s="594"/>
      <c r="BR121" s="594"/>
      <c r="BS121" s="594"/>
      <c r="BT121" s="594"/>
      <c r="BU121" s="594"/>
      <c r="BV121" s="594"/>
      <c r="BW121" s="594"/>
      <c r="BX121" s="594"/>
      <c r="BY121" s="594"/>
      <c r="BZ121" s="594"/>
      <c r="CA121" s="594"/>
      <c r="CB121" s="594"/>
      <c r="CC121" s="594"/>
      <c r="CD121" s="594"/>
      <c r="CE121" s="594"/>
      <c r="CF121" s="595"/>
      <c r="CG121" s="595"/>
      <c r="CH121" s="595"/>
      <c r="CI121" s="595"/>
      <c r="CJ121" s="595"/>
      <c r="CK121" s="595"/>
      <c r="CL121" s="595"/>
      <c r="CM121" s="323"/>
    </row>
    <row r="122" spans="5:91" s="326" customFormat="1" ht="15" customHeight="1">
      <c r="E122" s="322"/>
      <c r="F122" s="322"/>
      <c r="G122" s="322"/>
      <c r="H122" s="322"/>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c r="AE122" s="322"/>
      <c r="AF122" s="322"/>
      <c r="AG122" s="324"/>
      <c r="AH122" s="324"/>
      <c r="AI122" s="324"/>
      <c r="AJ122" s="325"/>
      <c r="AK122" s="323"/>
      <c r="AL122" s="323"/>
      <c r="BE122" s="593"/>
      <c r="BF122" s="593"/>
      <c r="BG122" s="593"/>
      <c r="BH122" s="593"/>
      <c r="BI122" s="593"/>
      <c r="BJ122" s="593"/>
      <c r="BK122" s="593"/>
      <c r="BL122" s="593"/>
      <c r="BM122" s="593"/>
      <c r="BN122" s="315"/>
      <c r="BO122" s="594"/>
      <c r="BP122" s="594"/>
      <c r="BQ122" s="594"/>
      <c r="BR122" s="594"/>
      <c r="BS122" s="594"/>
      <c r="BT122" s="594"/>
      <c r="BU122" s="594"/>
      <c r="BV122" s="594"/>
      <c r="BW122" s="594"/>
      <c r="BX122" s="594"/>
      <c r="BY122" s="594"/>
      <c r="BZ122" s="594"/>
      <c r="CA122" s="594"/>
      <c r="CB122" s="594"/>
      <c r="CC122" s="594"/>
      <c r="CD122" s="594"/>
      <c r="CE122" s="594"/>
      <c r="CF122" s="595"/>
      <c r="CG122" s="595"/>
      <c r="CH122" s="595"/>
      <c r="CI122" s="595"/>
      <c r="CJ122" s="595"/>
      <c r="CK122" s="595"/>
      <c r="CL122" s="595"/>
      <c r="CM122" s="323"/>
    </row>
    <row r="123" spans="5:91" s="326" customFormat="1" ht="15" customHeight="1">
      <c r="E123" s="322"/>
      <c r="F123" s="322"/>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4"/>
      <c r="AH123" s="324"/>
      <c r="AI123" s="324"/>
      <c r="AJ123" s="325"/>
      <c r="AK123" s="323"/>
      <c r="AL123" s="323"/>
      <c r="BE123" s="593"/>
      <c r="BF123" s="593"/>
      <c r="BG123" s="593"/>
      <c r="BH123" s="593"/>
      <c r="BI123" s="593"/>
      <c r="BJ123" s="593"/>
      <c r="BK123" s="593"/>
      <c r="BL123" s="593"/>
      <c r="BM123" s="593"/>
      <c r="BN123" s="315"/>
      <c r="BO123" s="594"/>
      <c r="BP123" s="594"/>
      <c r="BQ123" s="594"/>
      <c r="BR123" s="594"/>
      <c r="BS123" s="594"/>
      <c r="BT123" s="594"/>
      <c r="BU123" s="594"/>
      <c r="BV123" s="594"/>
      <c r="BW123" s="594"/>
      <c r="BX123" s="594"/>
      <c r="BY123" s="594"/>
      <c r="BZ123" s="594"/>
      <c r="CA123" s="594"/>
      <c r="CB123" s="594"/>
      <c r="CC123" s="594"/>
      <c r="CD123" s="594"/>
      <c r="CE123" s="594"/>
      <c r="CF123" s="595"/>
      <c r="CG123" s="595"/>
      <c r="CH123" s="595"/>
      <c r="CI123" s="595"/>
      <c r="CJ123" s="595"/>
      <c r="CK123" s="595"/>
      <c r="CL123" s="595"/>
      <c r="CM123" s="323"/>
    </row>
  </sheetData>
  <sheetProtection selectLockedCells="1"/>
  <mergeCells count="382">
    <mergeCell ref="Y45:AH45"/>
    <mergeCell ref="AI45:AK45"/>
    <mergeCell ref="BZ45:CI45"/>
    <mergeCell ref="CJ45:CL45"/>
    <mergeCell ref="D44:I45"/>
    <mergeCell ref="J44:X44"/>
    <mergeCell ref="J45:X45"/>
    <mergeCell ref="BE44:BJ45"/>
    <mergeCell ref="BK44:BY44"/>
    <mergeCell ref="BK45:BY45"/>
    <mergeCell ref="Y44:AH44"/>
    <mergeCell ref="AI44:AK44"/>
    <mergeCell ref="D29:X29"/>
    <mergeCell ref="Y29:AH29"/>
    <mergeCell ref="AI29:AK29"/>
    <mergeCell ref="BE29:BY29"/>
    <mergeCell ref="BZ29:CI29"/>
    <mergeCell ref="CJ29:CL29"/>
    <mergeCell ref="D30:X30"/>
    <mergeCell ref="Y30:AH30"/>
    <mergeCell ref="AI30:AK30"/>
    <mergeCell ref="BE30:BY30"/>
    <mergeCell ref="BZ30:CI30"/>
    <mergeCell ref="CJ30:CL30"/>
    <mergeCell ref="D60:AK60"/>
    <mergeCell ref="BE65:CL67"/>
    <mergeCell ref="BE60:CL60"/>
    <mergeCell ref="BZ51:CI51"/>
    <mergeCell ref="CJ51:CL51"/>
    <mergeCell ref="T53:AG53"/>
    <mergeCell ref="AI53:AK53"/>
    <mergeCell ref="BU53:CH53"/>
    <mergeCell ref="CJ53:CL53"/>
    <mergeCell ref="D49:I51"/>
    <mergeCell ref="AI49:AK49"/>
    <mergeCell ref="BZ49:CI49"/>
    <mergeCell ref="CJ49:CL49"/>
    <mergeCell ref="J50:X50"/>
    <mergeCell ref="Y50:AH50"/>
    <mergeCell ref="AI50:AK50"/>
    <mergeCell ref="BK50:BY50"/>
    <mergeCell ref="Y51:AH51"/>
    <mergeCell ref="AI51:AK51"/>
    <mergeCell ref="BK51:BY51"/>
    <mergeCell ref="CI122:CL123"/>
    <mergeCell ref="BO123:CE123"/>
    <mergeCell ref="CF123:CH123"/>
    <mergeCell ref="CF120:CH120"/>
    <mergeCell ref="CI120:CL121"/>
    <mergeCell ref="BO121:CE121"/>
    <mergeCell ref="CF121:CH121"/>
    <mergeCell ref="BE117:BM123"/>
    <mergeCell ref="BO117:BT119"/>
    <mergeCell ref="BU117:CE117"/>
    <mergeCell ref="CF117:CH117"/>
    <mergeCell ref="BO120:CE120"/>
    <mergeCell ref="BO122:CE122"/>
    <mergeCell ref="CF122:CH122"/>
    <mergeCell ref="CI117:CL119"/>
    <mergeCell ref="BU118:CE118"/>
    <mergeCell ref="CF118:CH118"/>
    <mergeCell ref="BU119:CE119"/>
    <mergeCell ref="CF119:CH119"/>
    <mergeCell ref="BE115:BM116"/>
    <mergeCell ref="BO115:CE115"/>
    <mergeCell ref="CF115:CH115"/>
    <mergeCell ref="CI115:CL116"/>
    <mergeCell ref="BO116:CE116"/>
    <mergeCell ref="CF116:CH116"/>
    <mergeCell ref="BE112:BM114"/>
    <mergeCell ref="BO112:CE112"/>
    <mergeCell ref="CF112:CH112"/>
    <mergeCell ref="CI112:CL114"/>
    <mergeCell ref="BO113:CE113"/>
    <mergeCell ref="CF113:CH113"/>
    <mergeCell ref="BO114:CE114"/>
    <mergeCell ref="CF114:CH114"/>
    <mergeCell ref="BE108:BM111"/>
    <mergeCell ref="BO108:CE108"/>
    <mergeCell ref="CF108:CH108"/>
    <mergeCell ref="CI108:CL111"/>
    <mergeCell ref="BO109:CE109"/>
    <mergeCell ref="CF109:CH109"/>
    <mergeCell ref="BO110:CE110"/>
    <mergeCell ref="CF110:CH110"/>
    <mergeCell ref="BO111:CE111"/>
    <mergeCell ref="CF111:CH111"/>
    <mergeCell ref="BE105:BM105"/>
    <mergeCell ref="BO105:CE105"/>
    <mergeCell ref="CF105:CH105"/>
    <mergeCell ref="CI105:CL105"/>
    <mergeCell ref="BE106:BM107"/>
    <mergeCell ref="BO106:CE106"/>
    <mergeCell ref="CF106:CH106"/>
    <mergeCell ref="CI106:CL107"/>
    <mergeCell ref="BO107:CE107"/>
    <mergeCell ref="CF107:CH107"/>
    <mergeCell ref="BE102:BM103"/>
    <mergeCell ref="BO102:CE102"/>
    <mergeCell ref="CF102:CH102"/>
    <mergeCell ref="CI102:CL103"/>
    <mergeCell ref="BO103:CE103"/>
    <mergeCell ref="CF103:CH103"/>
    <mergeCell ref="BE100:BM101"/>
    <mergeCell ref="BO100:CE100"/>
    <mergeCell ref="CF100:CH100"/>
    <mergeCell ref="CI100:CL101"/>
    <mergeCell ref="BO101:CE101"/>
    <mergeCell ref="CF101:CH101"/>
    <mergeCell ref="BE97:BM99"/>
    <mergeCell ref="BO97:CE97"/>
    <mergeCell ref="CF97:CH97"/>
    <mergeCell ref="CI97:CL99"/>
    <mergeCell ref="BO98:CE98"/>
    <mergeCell ref="CF98:CH98"/>
    <mergeCell ref="BO99:CE99"/>
    <mergeCell ref="CF99:CH99"/>
    <mergeCell ref="BE94:BM96"/>
    <mergeCell ref="BO94:CE94"/>
    <mergeCell ref="CF94:CH94"/>
    <mergeCell ref="BE91:BM93"/>
    <mergeCell ref="BO91:CE91"/>
    <mergeCell ref="CF91:CH91"/>
    <mergeCell ref="BO90:CE90"/>
    <mergeCell ref="CF90:CH90"/>
    <mergeCell ref="CI90:CL90"/>
    <mergeCell ref="CI94:CL96"/>
    <mergeCell ref="BO95:CE95"/>
    <mergeCell ref="CF95:CH95"/>
    <mergeCell ref="BO96:CE96"/>
    <mergeCell ref="CF96:CH96"/>
    <mergeCell ref="BO93:CE93"/>
    <mergeCell ref="CF93:CH93"/>
    <mergeCell ref="CI91:CL93"/>
    <mergeCell ref="BO92:CE92"/>
    <mergeCell ref="CF92:CH92"/>
    <mergeCell ref="BE87:BM88"/>
    <mergeCell ref="BO87:CE87"/>
    <mergeCell ref="CF87:CH87"/>
    <mergeCell ref="CI87:CL88"/>
    <mergeCell ref="BO88:CE88"/>
    <mergeCell ref="CF88:CH88"/>
    <mergeCell ref="BE90:BM90"/>
    <mergeCell ref="BE85:BM86"/>
    <mergeCell ref="BO85:CE85"/>
    <mergeCell ref="CF85:CH85"/>
    <mergeCell ref="CI85:CL86"/>
    <mergeCell ref="BO86:CE86"/>
    <mergeCell ref="CF86:CH86"/>
    <mergeCell ref="BE82:BM84"/>
    <mergeCell ref="BO82:CE82"/>
    <mergeCell ref="CF82:CH82"/>
    <mergeCell ref="CI82:CL84"/>
    <mergeCell ref="BO83:CE83"/>
    <mergeCell ref="CF83:CH83"/>
    <mergeCell ref="BO84:CE84"/>
    <mergeCell ref="CF84:CH84"/>
    <mergeCell ref="BE79:BM81"/>
    <mergeCell ref="BO79:CE79"/>
    <mergeCell ref="CF79:CH79"/>
    <mergeCell ref="CI79:CL81"/>
    <mergeCell ref="BO80:CE80"/>
    <mergeCell ref="CF80:CH80"/>
    <mergeCell ref="BO81:CE81"/>
    <mergeCell ref="CF81:CH81"/>
    <mergeCell ref="BE75:BM78"/>
    <mergeCell ref="BO75:CE75"/>
    <mergeCell ref="CF75:CH75"/>
    <mergeCell ref="CI75:CL78"/>
    <mergeCell ref="BO76:CE76"/>
    <mergeCell ref="CF76:CH76"/>
    <mergeCell ref="BO77:CE77"/>
    <mergeCell ref="CF77:CH77"/>
    <mergeCell ref="BO78:CE78"/>
    <mergeCell ref="CF78:CH78"/>
    <mergeCell ref="BE48:BY48"/>
    <mergeCell ref="BE72:BM74"/>
    <mergeCell ref="BO72:CE72"/>
    <mergeCell ref="CF72:CH72"/>
    <mergeCell ref="D55:AK56"/>
    <mergeCell ref="BE55:CL56"/>
    <mergeCell ref="D58:AK59"/>
    <mergeCell ref="BE58:CL59"/>
    <mergeCell ref="D61:AK63"/>
    <mergeCell ref="D64:AK64"/>
    <mergeCell ref="BE61:CL63"/>
    <mergeCell ref="BE64:CL64"/>
    <mergeCell ref="CI72:CL74"/>
    <mergeCell ref="BO73:CE73"/>
    <mergeCell ref="CF73:CH73"/>
    <mergeCell ref="BO74:CE74"/>
    <mergeCell ref="CF74:CH74"/>
    <mergeCell ref="D68:AK68"/>
    <mergeCell ref="BE68:CL68"/>
    <mergeCell ref="BE71:BM71"/>
    <mergeCell ref="BO71:CE71"/>
    <mergeCell ref="CF71:CH71"/>
    <mergeCell ref="CI71:CL71"/>
    <mergeCell ref="D65:AK65"/>
    <mergeCell ref="CJ47:CL47"/>
    <mergeCell ref="D46:X46"/>
    <mergeCell ref="Y46:AH46"/>
    <mergeCell ref="AI46:AK46"/>
    <mergeCell ref="BE46:BY46"/>
    <mergeCell ref="BZ46:CI46"/>
    <mergeCell ref="CJ46:CL46"/>
    <mergeCell ref="BZ50:CI50"/>
    <mergeCell ref="CJ50:CL50"/>
    <mergeCell ref="J49:X49"/>
    <mergeCell ref="Y49:AH49"/>
    <mergeCell ref="CJ48:CL48"/>
    <mergeCell ref="D47:X47"/>
    <mergeCell ref="Y47:AH47"/>
    <mergeCell ref="AI47:AK47"/>
    <mergeCell ref="BE47:BY47"/>
    <mergeCell ref="BZ47:CI47"/>
    <mergeCell ref="BE49:BJ51"/>
    <mergeCell ref="BK49:BY49"/>
    <mergeCell ref="J51:X51"/>
    <mergeCell ref="D48:X48"/>
    <mergeCell ref="Y48:AH48"/>
    <mergeCell ref="AI48:AK48"/>
    <mergeCell ref="BZ48:CI48"/>
    <mergeCell ref="D42:X42"/>
    <mergeCell ref="Y42:AH42"/>
    <mergeCell ref="AI42:AK42"/>
    <mergeCell ref="BE42:BY42"/>
    <mergeCell ref="BZ42:CI42"/>
    <mergeCell ref="CJ42:CL42"/>
    <mergeCell ref="D43:X43"/>
    <mergeCell ref="Y43:AH43"/>
    <mergeCell ref="AI43:AK43"/>
    <mergeCell ref="BE43:BY43"/>
    <mergeCell ref="BZ43:CI43"/>
    <mergeCell ref="CJ43:CL43"/>
    <mergeCell ref="AI41:AK41"/>
    <mergeCell ref="BE41:BY41"/>
    <mergeCell ref="BZ44:CI44"/>
    <mergeCell ref="CJ44:CL44"/>
    <mergeCell ref="BZ41:CI41"/>
    <mergeCell ref="CJ41:CL41"/>
    <mergeCell ref="Y41:AH41"/>
    <mergeCell ref="Y40:AH40"/>
    <mergeCell ref="BE40:BY40"/>
    <mergeCell ref="BZ40:CI40"/>
    <mergeCell ref="D27:X27"/>
    <mergeCell ref="Y27:AH27"/>
    <mergeCell ref="BZ27:CI27"/>
    <mergeCell ref="Y28:AH28"/>
    <mergeCell ref="AI28:AK28"/>
    <mergeCell ref="BE28:BY28"/>
    <mergeCell ref="CJ27:CL27"/>
    <mergeCell ref="AI27:AK27"/>
    <mergeCell ref="BE27:BY27"/>
    <mergeCell ref="CJ28:CL28"/>
    <mergeCell ref="BZ28:CI28"/>
    <mergeCell ref="C23:H23"/>
    <mergeCell ref="W13:AH13"/>
    <mergeCell ref="BT13:BW13"/>
    <mergeCell ref="J23:Q23"/>
    <mergeCell ref="BD22:BI22"/>
    <mergeCell ref="BZ25:CI25"/>
    <mergeCell ref="CJ25:CL25"/>
    <mergeCell ref="BZ26:CI26"/>
    <mergeCell ref="CJ26:CL26"/>
    <mergeCell ref="D26:X26"/>
    <mergeCell ref="Y26:AH26"/>
    <mergeCell ref="AI26:AK26"/>
    <mergeCell ref="BE26:BY26"/>
    <mergeCell ref="D25:X25"/>
    <mergeCell ref="Y25:AH25"/>
    <mergeCell ref="AI25:AK25"/>
    <mergeCell ref="BE25:BY25"/>
    <mergeCell ref="BD23:BI23"/>
    <mergeCell ref="BT23:BX23"/>
    <mergeCell ref="BK23:BR23"/>
    <mergeCell ref="S23:W23"/>
    <mergeCell ref="J19:AJ19"/>
    <mergeCell ref="BD19:BI19"/>
    <mergeCell ref="Y23:AB23"/>
    <mergeCell ref="AD23:AI23"/>
    <mergeCell ref="BZ23:CC23"/>
    <mergeCell ref="AI11:AJ13"/>
    <mergeCell ref="AM11:AM12"/>
    <mergeCell ref="S13:V13"/>
    <mergeCell ref="CG7:CH7"/>
    <mergeCell ref="CJ7:CK7"/>
    <mergeCell ref="CB7:CC7"/>
    <mergeCell ref="CD7:CE7"/>
    <mergeCell ref="AF7:AG7"/>
    <mergeCell ref="AI7:AJ7"/>
    <mergeCell ref="BK20:CK21"/>
    <mergeCell ref="B9:D9"/>
    <mergeCell ref="S9:V10"/>
    <mergeCell ref="W9:AH10"/>
    <mergeCell ref="BX13:CI13"/>
    <mergeCell ref="CJ11:CK13"/>
    <mergeCell ref="B5:D5"/>
    <mergeCell ref="BC5:BE5"/>
    <mergeCell ref="B6:AL6"/>
    <mergeCell ref="BC6:CM6"/>
    <mergeCell ref="BX9:CI10"/>
    <mergeCell ref="BX11:CI12"/>
    <mergeCell ref="AN11:BA12"/>
    <mergeCell ref="B10:D10"/>
    <mergeCell ref="AA7:AB7"/>
    <mergeCell ref="BT11:BW12"/>
    <mergeCell ref="AN9:BA10"/>
    <mergeCell ref="BC9:BE9"/>
    <mergeCell ref="F8:P8"/>
    <mergeCell ref="BD8:BF8"/>
    <mergeCell ref="BG8:BQ8"/>
    <mergeCell ref="BT9:BW10"/>
    <mergeCell ref="BC10:BE10"/>
    <mergeCell ref="AM9:AM10"/>
    <mergeCell ref="AC7:AD7"/>
    <mergeCell ref="C8:E8"/>
    <mergeCell ref="S11:V12"/>
    <mergeCell ref="W11:AH12"/>
    <mergeCell ref="BK22:CK22"/>
    <mergeCell ref="D28:X28"/>
    <mergeCell ref="C15:AK15"/>
    <mergeCell ref="BD15:CL15"/>
    <mergeCell ref="CJ35:CL35"/>
    <mergeCell ref="D41:X41"/>
    <mergeCell ref="D35:X35"/>
    <mergeCell ref="Y35:AH35"/>
    <mergeCell ref="AI35:AK35"/>
    <mergeCell ref="BE35:BY35"/>
    <mergeCell ref="AB37:AD37"/>
    <mergeCell ref="D17:AL17"/>
    <mergeCell ref="BE17:CM17"/>
    <mergeCell ref="C19:H19"/>
    <mergeCell ref="BK19:CK19"/>
    <mergeCell ref="CE23:CJ23"/>
    <mergeCell ref="C20:H20"/>
    <mergeCell ref="J20:AJ21"/>
    <mergeCell ref="AM20:AM21"/>
    <mergeCell ref="AN20:BA21"/>
    <mergeCell ref="BD20:BI20"/>
    <mergeCell ref="C22:H22"/>
    <mergeCell ref="J22:AJ22"/>
    <mergeCell ref="BZ35:CI35"/>
    <mergeCell ref="CJ40:CL40"/>
    <mergeCell ref="AI40:AK40"/>
    <mergeCell ref="D40:X40"/>
    <mergeCell ref="D39:X39"/>
    <mergeCell ref="Y39:AH39"/>
    <mergeCell ref="AI39:AK39"/>
    <mergeCell ref="BE39:BY39"/>
    <mergeCell ref="BZ39:CI39"/>
    <mergeCell ref="CJ39:CL39"/>
    <mergeCell ref="D36:X36"/>
    <mergeCell ref="Y36:AH36"/>
    <mergeCell ref="AI36:AK36"/>
    <mergeCell ref="BE36:BY36"/>
    <mergeCell ref="BZ36:CI36"/>
    <mergeCell ref="CJ36:CL36"/>
    <mergeCell ref="Y32:AH32"/>
    <mergeCell ref="AI32:AK32"/>
    <mergeCell ref="BZ32:CI32"/>
    <mergeCell ref="CJ32:CL32"/>
    <mergeCell ref="D32:X32"/>
    <mergeCell ref="D34:X34"/>
    <mergeCell ref="D31:X31"/>
    <mergeCell ref="Y31:AH31"/>
    <mergeCell ref="AI31:AK31"/>
    <mergeCell ref="BE31:BY31"/>
    <mergeCell ref="BZ31:CI31"/>
    <mergeCell ref="CJ31:CL31"/>
    <mergeCell ref="BE32:BY32"/>
    <mergeCell ref="Y34:AH34"/>
    <mergeCell ref="D33:X33"/>
    <mergeCell ref="Y33:AH33"/>
    <mergeCell ref="AI34:AK34"/>
    <mergeCell ref="BE34:BY34"/>
    <mergeCell ref="BZ34:CI34"/>
    <mergeCell ref="CJ34:CL34"/>
    <mergeCell ref="BZ33:CI33"/>
    <mergeCell ref="CJ33:CL33"/>
    <mergeCell ref="AI33:AK33"/>
    <mergeCell ref="BE33:BY33"/>
  </mergeCells>
  <phoneticPr fontId="3"/>
  <conditionalFormatting sqref="CJ40:CL40">
    <cfRule type="cellIs" dxfId="101" priority="117" stopIfTrue="1" operator="equal">
      <formula>"－"</formula>
    </cfRule>
  </conditionalFormatting>
  <conditionalFormatting sqref="BZ40:CI41">
    <cfRule type="cellIs" dxfId="100" priority="118" stopIfTrue="1" operator="equal">
      <formula>"設定なし"</formula>
    </cfRule>
  </conditionalFormatting>
  <conditionalFormatting sqref="BZ42:CI42">
    <cfRule type="cellIs" dxfId="99" priority="106" stopIfTrue="1" operator="equal">
      <formula>"設定なし"</formula>
    </cfRule>
  </conditionalFormatting>
  <conditionalFormatting sqref="CJ43:CL43">
    <cfRule type="cellIs" dxfId="98" priority="101" stopIfTrue="1" operator="equal">
      <formula>"－"</formula>
    </cfRule>
  </conditionalFormatting>
  <conditionalFormatting sqref="BZ43:CI43">
    <cfRule type="cellIs" dxfId="97" priority="102" stopIfTrue="1" operator="equal">
      <formula>"設定なし"</formula>
    </cfRule>
  </conditionalFormatting>
  <conditionalFormatting sqref="BZ47:CI48">
    <cfRule type="cellIs" dxfId="96" priority="88" stopIfTrue="1" operator="equal">
      <formula>"設定なし"</formula>
    </cfRule>
  </conditionalFormatting>
  <conditionalFormatting sqref="AC7:AD7">
    <cfRule type="cellIs" dxfId="95" priority="75" operator="between">
      <formula>1</formula>
      <formula>1</formula>
    </cfRule>
  </conditionalFormatting>
  <conditionalFormatting sqref="CD7:CE7">
    <cfRule type="cellIs" dxfId="94" priority="73" operator="between">
      <formula>1</formula>
      <formula>1</formula>
    </cfRule>
    <cfRule type="cellIs" priority="74" operator="between">
      <formula>1</formula>
      <formula>1</formula>
    </cfRule>
  </conditionalFormatting>
  <conditionalFormatting sqref="D49:X51 D44 J44:J45">
    <cfRule type="expression" dxfId="93" priority="34" stopIfTrue="1">
      <formula>$S$23="標準型"</formula>
    </cfRule>
  </conditionalFormatting>
  <conditionalFormatting sqref="D47:X47 D48">
    <cfRule type="expression" dxfId="92" priority="33" stopIfTrue="1">
      <formula>$S$23="標準型"</formula>
    </cfRule>
  </conditionalFormatting>
  <conditionalFormatting sqref="D46:X46">
    <cfRule type="expression" dxfId="91" priority="32" stopIfTrue="1">
      <formula>$S$23="標準型"</formula>
    </cfRule>
  </conditionalFormatting>
  <conditionalFormatting sqref="Y49:AH51 Y44">
    <cfRule type="expression" dxfId="90" priority="31" stopIfTrue="1">
      <formula>$S$23="標準型"</formula>
    </cfRule>
  </conditionalFormatting>
  <conditionalFormatting sqref="Y47:AH47">
    <cfRule type="expression" dxfId="89" priority="30">
      <formula>$S$23="標準型"</formula>
    </cfRule>
  </conditionalFormatting>
  <conditionalFormatting sqref="Y46:AH46">
    <cfRule type="expression" dxfId="88" priority="29" stopIfTrue="1">
      <formula>$S$23="標準型"</formula>
    </cfRule>
  </conditionalFormatting>
  <conditionalFormatting sqref="Y48:AH48">
    <cfRule type="expression" dxfId="87" priority="28">
      <formula>$S$23="標準型"</formula>
    </cfRule>
  </conditionalFormatting>
  <conditionalFormatting sqref="AI44:AK44 AI49:AK51 AI45">
    <cfRule type="expression" dxfId="86" priority="27" stopIfTrue="1">
      <formula>$S$23="標準型"</formula>
    </cfRule>
  </conditionalFormatting>
  <conditionalFormatting sqref="AI47:AK47 AI48">
    <cfRule type="expression" dxfId="85" priority="26">
      <formula>$S$23="標準型"</formula>
    </cfRule>
  </conditionalFormatting>
  <conditionalFormatting sqref="BE46:CL51 BE44 BK44:BK45 BZ44 CJ44:CL44 CJ45">
    <cfRule type="expression" dxfId="84" priority="22" stopIfTrue="1">
      <formula>$BT$23="標準型"</formula>
    </cfRule>
  </conditionalFormatting>
  <conditionalFormatting sqref="CJ26:CL26 CJ35:CL36">
    <cfRule type="cellIs" dxfId="83" priority="20" stopIfTrue="1" operator="equal">
      <formula>"－"</formula>
    </cfRule>
  </conditionalFormatting>
  <conditionalFormatting sqref="BZ26:CI27 BZ34:CI36">
    <cfRule type="cellIs" dxfId="82" priority="21" stopIfTrue="1" operator="equal">
      <formula>"設定なし"</formula>
    </cfRule>
  </conditionalFormatting>
  <conditionalFormatting sqref="BZ28:CI28">
    <cfRule type="cellIs" dxfId="81" priority="19" stopIfTrue="1" operator="equal">
      <formula>"設定なし"</formula>
    </cfRule>
  </conditionalFormatting>
  <conditionalFormatting sqref="CJ30:CL30">
    <cfRule type="cellIs" dxfId="80" priority="17" stopIfTrue="1" operator="equal">
      <formula>"－"</formula>
    </cfRule>
  </conditionalFormatting>
  <conditionalFormatting sqref="BZ30:CI30">
    <cfRule type="cellIs" dxfId="79" priority="18" stopIfTrue="1" operator="equal">
      <formula>"設定なし"</formula>
    </cfRule>
  </conditionalFormatting>
  <conditionalFormatting sqref="BZ32">
    <cfRule type="cellIs" dxfId="78" priority="16" stopIfTrue="1" operator="equal">
      <formula>"設定なし"</formula>
    </cfRule>
  </conditionalFormatting>
  <conditionalFormatting sqref="BZ29:CI29">
    <cfRule type="cellIs" dxfId="77" priority="13" stopIfTrue="1" operator="equal">
      <formula>"設定なし"</formula>
    </cfRule>
  </conditionalFormatting>
  <conditionalFormatting sqref="BZ31:CI31">
    <cfRule type="cellIs" dxfId="76" priority="12" stopIfTrue="1" operator="equal">
      <formula>"設定なし"</formula>
    </cfRule>
  </conditionalFormatting>
  <conditionalFormatting sqref="CJ31:CL31">
    <cfRule type="cellIs" dxfId="75" priority="3" stopIfTrue="1" operator="equal">
      <formula>"－"</formula>
    </cfRule>
  </conditionalFormatting>
  <conditionalFormatting sqref="BT23:BX23 S23:W23">
    <cfRule type="expression" dxfId="74" priority="119" stopIfTrue="1">
      <formula>#REF!="エラー"</formula>
    </cfRule>
  </conditionalFormatting>
  <dataValidations xWindow="748" yWindow="469" count="9">
    <dataValidation type="list" allowBlank="1" showInputMessage="1" promptTitle="登録基幹技能者の配置＿＿" prompt="・配置あり　：　0.5_x000a_・配置なし　：　0.0_x000a_・設定なし　：　－" sqref="Y30:AH30">
      <formula1>"配置あり,配置なし,設定なし"</formula1>
    </dataValidation>
    <dataValidation type="list" allowBlank="1" showInputMessage="1" promptTitle="特殊な工事の施工実績＿＿＿" prompt="・特殊工事の実績あり　：　1.0_x000a_・特殊工事の実績なし　：　0.0_x000a_・設定なし　：　－" sqref="Y35:AH35">
      <formula1>"特殊工事の実績あり,特殊工事の実績なし,設定なし"</formula1>
    </dataValidation>
    <dataValidation type="list" allowBlank="1" showInputMessage="1" promptTitle="同種・類似工事の施工実績＿＿" prompt="・同種工事の実績あり　：　1.0_x000a_・類似工事の実績あり　：　0.5_x000a_・その他　：　0.0" sqref="Y26:AH26">
      <formula1>"同種工事の実績あり,類似工事の実績あり,その他"</formula1>
    </dataValidation>
    <dataValidation type="list" allowBlank="1" showInputMessage="1" promptTitle="受注形態を選択してください＿＿＿＿＿＿＿＿＿＿＿＿＿＿" prompt="単独企業：企業単独で受注する場合_x000a_共同企業体：特定建設工事共同企業体に発注された工事の場合又は経常建設工事共同企業体で受注する場合" sqref="AD23:AI23">
      <formula1>"単独企業,共同企業体"</formula1>
    </dataValidation>
    <dataValidation allowBlank="1" sqref="CK49:CL51 CJ41:CL42 CJ44:CJ51 CK44:CL44 CK46:CL47"/>
    <dataValidation allowBlank="1" showInputMessage="1" sqref="Y41:AH42 Y27:AH29 Y32:AH34"/>
    <dataValidation type="list" errorStyle="information" allowBlank="1" showInputMessage="1" promptTitle="企業の地理的条件＿＿＿＿＿＿＿" prompt="・条件を満たす営業所あり　：　1.0_x000a_・その他　 　：　0.0_x000a_・設定なし　：　－_x000a_※“主たる営業所”ではなく、“営業所”を求める案件もある。" sqref="Y40:AH40">
      <formula1>"条件を満たす営業所あり,その他,設定なし"</formula1>
    </dataValidation>
    <dataValidation type="list" allowBlank="1" showInputMessage="1" promptTitle="自社工場における製作＿＿＿＿_" prompt="・自社工場における製作　：　1.0_x000a_・その他　　 ：　0.0_x000a_・設定なし　：　－" sqref="Y36:AH36">
      <formula1>"自社工場における製作,その他,設定なし"</formula1>
    </dataValidation>
    <dataValidation type="list" allowBlank="1" showInputMessage="1" promptTitle="当該工事による建設キャリアップシステムの活用申請" prompt="・活用申請あり　：　0.5_x000a_・活用申請なし　：　0.0" sqref="Y31:AH31">
      <formula1>"活用申請あり,活用申請なし"</formula1>
    </dataValidation>
  </dataValidations>
  <printOptions horizontalCentered="1" verticalCentered="1"/>
  <pageMargins left="0.59055118110236227" right="0.19685039370078741" top="0.39370078740157483" bottom="0.39370078740157483" header="0" footer="0"/>
  <pageSetup paperSize="9" scale="90" orientation="portrait" horizontalDpi="300" verticalDpi="300" r:id="rId1"/>
  <headerFooter alignWithMargins="0"/>
  <ignoredErrors>
    <ignoredError sqref="AC7 AF7 AI7 CD7 CG7 CJ7 W9 W11 W13 BX9 BX11 BX13 BD15 J19:J20 J22 F8 BG8 BK19:BK20 BK22 CE23 BE61 BE49:BY51 BZ49:CI51 CJ49:CL51 S23 BT23 CJ46:CL47 BZ46:CI47 BE46:BY47 BE48 BE40:BY43 BZ39:CI43 CJ39:CL44 BE44 BZ44"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64" stopIfTrue="1" id="{5830BDDB-8FE8-415F-910F-D25D69D8B505}">
            <xm:f>基本データ入力シート!$I$12=0</xm:f>
            <x14:dxf>
              <font>
                <color theme="0" tint="-0.24994659260841701"/>
              </font>
              <fill>
                <patternFill>
                  <bgColor theme="0" tint="-0.24994659260841701"/>
                </patternFill>
              </fill>
            </x14:dxf>
          </x14:cfRule>
          <xm:sqref>BE43:CL43</xm:sqref>
        </x14:conditionalFormatting>
        <x14:conditionalFormatting xmlns:xm="http://schemas.microsoft.com/office/excel/2006/main">
          <x14:cfRule type="expression" priority="63" stopIfTrue="1" id="{0F7C24BD-084D-4E02-AB2E-03A29F704DAB}">
            <xm:f>基本データ入力シート!$I$12=0</xm:f>
            <x14:dxf>
              <font>
                <color theme="0" tint="-0.24994659260841701"/>
              </font>
              <fill>
                <patternFill>
                  <bgColor theme="0" tint="-0.24994659260841701"/>
                </patternFill>
              </fill>
            </x14:dxf>
          </x14:cfRule>
          <xm:sqref>BE46:CL46</xm:sqref>
        </x14:conditionalFormatting>
        <x14:conditionalFormatting xmlns:xm="http://schemas.microsoft.com/office/excel/2006/main">
          <x14:cfRule type="expression" priority="24" stopIfTrue="1" id="{D451494F-CC35-4ACE-8612-1342CA3CDA30}">
            <xm:f>基本データ入力シート!$I$12=0</xm:f>
            <x14:dxf>
              <font>
                <color theme="0" tint="-0.24994659260841701"/>
              </font>
              <fill>
                <patternFill>
                  <bgColor theme="0" tint="-0.24994659260841701"/>
                </patternFill>
              </fill>
            </x14:dxf>
          </x14:cfRule>
          <xm:sqref>D43:AK43</xm:sqref>
        </x14:conditionalFormatting>
        <x14:conditionalFormatting xmlns:xm="http://schemas.microsoft.com/office/excel/2006/main">
          <x14:cfRule type="expression" priority="23" stopIfTrue="1" id="{627F36AC-5CF6-4874-BC04-692552A57A5B}">
            <xm:f>基本データ入力シート!$I$12=0</xm:f>
            <x14:dxf>
              <font>
                <color theme="0" tint="-0.24994659260841701"/>
              </font>
              <fill>
                <patternFill>
                  <bgColor theme="0" tint="-0.24994659260841701"/>
                </patternFill>
              </fill>
            </x14:dxf>
          </x14:cfRule>
          <xm:sqref>D46:AK46</xm:sqref>
        </x14:conditionalFormatting>
        <x14:conditionalFormatting xmlns:xm="http://schemas.microsoft.com/office/excel/2006/main">
          <x14:cfRule type="expression" priority="15" stopIfTrue="1" id="{78791F3D-E3DF-48A5-B3B7-99E32FC72CD3}">
            <xm:f>基本データ入力シート!$J$12=0</xm:f>
            <x14:dxf>
              <font>
                <color theme="0" tint="-0.24994659260841701"/>
              </font>
              <fill>
                <patternFill>
                  <bgColor theme="0" tint="-0.24994659260841701"/>
                </patternFill>
              </fill>
            </x14:dxf>
          </x14:cfRule>
          <xm:sqref>D32:AK32 BE32:CL32</xm:sqref>
        </x14:conditionalFormatting>
        <x14:conditionalFormatting xmlns:xm="http://schemas.microsoft.com/office/excel/2006/main">
          <x14:cfRule type="expression" priority="11" stopIfTrue="1" id="{F0BF70EA-33DD-411B-B661-EFA7F5162503}">
            <xm:f>基本データ入力シート!$E$18="設定なし"</xm:f>
            <x14:dxf>
              <font>
                <color theme="0" tint="-0.24994659260841701"/>
              </font>
              <fill>
                <patternFill>
                  <bgColor theme="0" tint="-0.24994659260841701"/>
                </patternFill>
              </fill>
            </x14:dxf>
          </x14:cfRule>
          <xm:sqref>D35:AK35</xm:sqref>
        </x14:conditionalFormatting>
        <x14:conditionalFormatting xmlns:xm="http://schemas.microsoft.com/office/excel/2006/main">
          <x14:cfRule type="expression" priority="10" stopIfTrue="1" id="{32903354-2FF7-446D-8DC3-A1D0D9615996}">
            <xm:f>基本データ入力シート!$E$20="設定なし"</xm:f>
            <x14:dxf>
              <font>
                <color theme="0" tint="-0.24994659260841701"/>
              </font>
              <fill>
                <patternFill>
                  <bgColor theme="0" tint="-0.24994659260841701"/>
                </patternFill>
              </fill>
            </x14:dxf>
          </x14:cfRule>
          <xm:sqref>D36:AK36</xm:sqref>
        </x14:conditionalFormatting>
        <x14:conditionalFormatting xmlns:xm="http://schemas.microsoft.com/office/excel/2006/main">
          <x14:cfRule type="expression" priority="9" stopIfTrue="1" id="{347189A5-42E3-46D1-BA23-3A70FB4890F5}">
            <xm:f>基本データ入力シート!$E$21="設定なし"</xm:f>
            <x14:dxf>
              <font>
                <color theme="0" tint="-0.24994659260841701"/>
              </font>
              <fill>
                <patternFill>
                  <bgColor theme="0" tint="-0.24994659260841701"/>
                </patternFill>
              </fill>
            </x14:dxf>
          </x14:cfRule>
          <xm:sqref>D30:AK30</xm:sqref>
        </x14:conditionalFormatting>
        <x14:conditionalFormatting xmlns:xm="http://schemas.microsoft.com/office/excel/2006/main">
          <x14:cfRule type="expression" priority="8" stopIfTrue="1" id="{6F8028AF-F6CC-40AF-BDCB-0E14B5C4D6E6}">
            <xm:f>基本データ入力シート!$E$18="設定なし"</xm:f>
            <x14:dxf>
              <font>
                <color theme="0" tint="-0.24994659260841701"/>
              </font>
              <fill>
                <patternFill>
                  <bgColor theme="0" tint="-0.24994659260841701"/>
                </patternFill>
              </fill>
            </x14:dxf>
          </x14:cfRule>
          <xm:sqref>BE35:CL35</xm:sqref>
        </x14:conditionalFormatting>
        <x14:conditionalFormatting xmlns:xm="http://schemas.microsoft.com/office/excel/2006/main">
          <x14:cfRule type="expression" priority="7" stopIfTrue="1" id="{E524EDAC-4805-4F78-AB90-7ABBBD7A3A3A}">
            <xm:f>基本データ入力シート!$E$20="設定なし"</xm:f>
            <x14:dxf>
              <font>
                <color theme="0" tint="-0.24994659260841701"/>
              </font>
              <fill>
                <patternFill>
                  <bgColor theme="0" tint="-0.24994659260841701"/>
                </patternFill>
              </fill>
            </x14:dxf>
          </x14:cfRule>
          <xm:sqref>BE36:CL36</xm:sqref>
        </x14:conditionalFormatting>
        <x14:conditionalFormatting xmlns:xm="http://schemas.microsoft.com/office/excel/2006/main">
          <x14:cfRule type="expression" priority="6" stopIfTrue="1" id="{16EFD8FF-FB49-4ED7-B3EB-E8BB7C64A403}">
            <xm:f>基本データ入力シート!$E$21="設定なし"</xm:f>
            <x14:dxf>
              <font>
                <color theme="0" tint="-0.24994659260841701"/>
              </font>
              <fill>
                <patternFill>
                  <bgColor theme="0" tint="-0.24994659260841701"/>
                </patternFill>
              </fill>
            </x14:dxf>
          </x14:cfRule>
          <xm:sqref>BE30:CL30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T125"/>
  <sheetViews>
    <sheetView showGridLines="0" zoomScaleNormal="100" zoomScaleSheetLayoutView="100" workbookViewId="0">
      <selection activeCell="O29" sqref="O29:P30"/>
    </sheetView>
  </sheetViews>
  <sheetFormatPr defaultColWidth="2.21875" defaultRowHeight="13.2"/>
  <cols>
    <col min="1" max="1" width="1.21875" customWidth="1"/>
    <col min="2" max="42" width="2.21875" customWidth="1"/>
    <col min="43" max="57" width="2.33203125" customWidth="1"/>
    <col min="58" max="97" width="2.21875" customWidth="1"/>
    <col min="98" max="98" width="1.21875" customWidth="1"/>
  </cols>
  <sheetData>
    <row r="1" spans="2:97" ht="7.5" customHeight="1"/>
    <row r="2" spans="2:97" ht="22.5" customHeight="1"/>
    <row r="3" spans="2:97" ht="7.5" customHeight="1"/>
    <row r="4" spans="2:97">
      <c r="B4" s="86" t="s">
        <v>120</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21" t="s">
        <v>366</v>
      </c>
      <c r="AP4" s="87"/>
      <c r="BF4" s="86" t="str">
        <f>B4</f>
        <v>様式－４－１</v>
      </c>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21" t="s">
        <v>366</v>
      </c>
    </row>
    <row r="5" spans="2:97">
      <c r="B5" s="724" t="s">
        <v>187</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4"/>
      <c r="AI5" s="724"/>
      <c r="AJ5" s="724"/>
      <c r="AK5" s="724"/>
      <c r="AL5" s="724"/>
      <c r="AM5" s="724"/>
      <c r="AN5" s="724"/>
      <c r="AO5" s="724"/>
      <c r="AP5" s="87"/>
      <c r="BF5" s="724" t="s">
        <v>187</v>
      </c>
      <c r="BG5" s="724"/>
      <c r="BH5" s="724"/>
      <c r="BI5" s="724"/>
      <c r="BJ5" s="724"/>
      <c r="BK5" s="724"/>
      <c r="BL5" s="724"/>
      <c r="BM5" s="724"/>
      <c r="BN5" s="724"/>
      <c r="BO5" s="724"/>
      <c r="BP5" s="724"/>
      <c r="BQ5" s="724"/>
      <c r="BR5" s="724"/>
      <c r="BS5" s="724"/>
      <c r="BT5" s="724"/>
      <c r="BU5" s="724"/>
      <c r="BV5" s="724"/>
      <c r="BW5" s="724"/>
      <c r="BX5" s="724"/>
      <c r="BY5" s="724"/>
      <c r="BZ5" s="724"/>
      <c r="CA5" s="724"/>
      <c r="CB5" s="724"/>
      <c r="CC5" s="724"/>
      <c r="CD5" s="724"/>
      <c r="CE5" s="724"/>
      <c r="CF5" s="724"/>
      <c r="CG5" s="724"/>
      <c r="CH5" s="724"/>
      <c r="CI5" s="724"/>
      <c r="CJ5" s="724"/>
      <c r="CK5" s="724"/>
      <c r="CL5" s="724"/>
      <c r="CM5" s="724"/>
      <c r="CN5" s="724"/>
      <c r="CO5" s="724"/>
      <c r="CP5" s="724"/>
      <c r="CQ5" s="724"/>
      <c r="CR5" s="724"/>
      <c r="CS5" s="724"/>
    </row>
    <row r="6" spans="2:97">
      <c r="B6" s="724"/>
      <c r="C6" s="724"/>
      <c r="D6" s="724"/>
      <c r="E6" s="724"/>
      <c r="F6" s="724"/>
      <c r="G6" s="724"/>
      <c r="H6" s="724"/>
      <c r="I6" s="724"/>
      <c r="J6" s="724"/>
      <c r="K6" s="724"/>
      <c r="L6" s="724"/>
      <c r="M6" s="724"/>
      <c r="N6" s="724"/>
      <c r="O6" s="724"/>
      <c r="P6" s="724"/>
      <c r="Q6" s="724"/>
      <c r="R6" s="724"/>
      <c r="S6" s="724"/>
      <c r="T6" s="724"/>
      <c r="U6" s="724"/>
      <c r="V6" s="724"/>
      <c r="W6" s="724"/>
      <c r="X6" s="724"/>
      <c r="Y6" s="724"/>
      <c r="Z6" s="724"/>
      <c r="AA6" s="724"/>
      <c r="AB6" s="724"/>
      <c r="AC6" s="724"/>
      <c r="AD6" s="724"/>
      <c r="AE6" s="724"/>
      <c r="AF6" s="724"/>
      <c r="AG6" s="724"/>
      <c r="AH6" s="724"/>
      <c r="AI6" s="724"/>
      <c r="AJ6" s="724"/>
      <c r="AK6" s="724"/>
      <c r="AL6" s="724"/>
      <c r="AM6" s="724"/>
      <c r="AN6" s="724"/>
      <c r="AO6" s="724"/>
      <c r="AP6" s="87"/>
      <c r="BF6" s="724"/>
      <c r="BG6" s="724"/>
      <c r="BH6" s="724"/>
      <c r="BI6" s="724"/>
      <c r="BJ6" s="724"/>
      <c r="BK6" s="724"/>
      <c r="BL6" s="724"/>
      <c r="BM6" s="724"/>
      <c r="BN6" s="724"/>
      <c r="BO6" s="724"/>
      <c r="BP6" s="724"/>
      <c r="BQ6" s="724"/>
      <c r="BR6" s="724"/>
      <c r="BS6" s="724"/>
      <c r="BT6" s="724"/>
      <c r="BU6" s="724"/>
      <c r="BV6" s="724"/>
      <c r="BW6" s="724"/>
      <c r="BX6" s="724"/>
      <c r="BY6" s="724"/>
      <c r="BZ6" s="724"/>
      <c r="CA6" s="724"/>
      <c r="CB6" s="724"/>
      <c r="CC6" s="724"/>
      <c r="CD6" s="724"/>
      <c r="CE6" s="724"/>
      <c r="CF6" s="724"/>
      <c r="CG6" s="724"/>
      <c r="CH6" s="724"/>
      <c r="CI6" s="724"/>
      <c r="CJ6" s="724"/>
      <c r="CK6" s="724"/>
      <c r="CL6" s="724"/>
      <c r="CM6" s="724"/>
      <c r="CN6" s="724"/>
      <c r="CO6" s="724"/>
      <c r="CP6" s="724"/>
      <c r="CQ6" s="724"/>
      <c r="CR6" s="724"/>
      <c r="CS6" s="724"/>
    </row>
    <row r="7" spans="2:97" ht="13.5" customHeight="1">
      <c r="B7" s="725" t="s">
        <v>153</v>
      </c>
      <c r="C7" s="725"/>
      <c r="D7" s="725"/>
      <c r="E7" s="726" t="str">
        <f>CONCATENATE('様式－１表紙'!D18,'様式－１表紙'!G18,'様式－１表紙'!J18,'様式－１表紙'!O18,'様式－１表紙'!R18,'様式－１表紙'!T18,'様式－１表紙'!U18,'様式－１表紙'!AA18,'様式－１表紙'!AB18,'様式－１表紙'!AD18,'様式－１表紙'!D20)</f>
        <v>令和6年度箱根スカイライン　舗装修繕工事</v>
      </c>
      <c r="F7" s="726"/>
      <c r="G7" s="726"/>
      <c r="H7" s="726"/>
      <c r="I7" s="726"/>
      <c r="J7" s="726"/>
      <c r="K7" s="726"/>
      <c r="L7" s="726"/>
      <c r="M7" s="726"/>
      <c r="N7" s="726"/>
      <c r="O7" s="726"/>
      <c r="P7" s="726"/>
      <c r="Q7" s="726"/>
      <c r="R7" s="726"/>
      <c r="S7" s="726"/>
      <c r="T7" s="726"/>
      <c r="U7" s="726"/>
      <c r="V7" s="726"/>
      <c r="W7" s="726"/>
      <c r="X7" s="726"/>
      <c r="Y7" s="726"/>
      <c r="Z7" s="726"/>
      <c r="AA7" s="726"/>
      <c r="AB7" s="726"/>
      <c r="AC7" s="726"/>
      <c r="AD7" s="726"/>
      <c r="AE7" s="726"/>
      <c r="AF7" s="726"/>
      <c r="AG7" s="726"/>
      <c r="AH7" s="726"/>
      <c r="AI7" s="726"/>
      <c r="AJ7" s="726"/>
      <c r="AK7" s="726"/>
      <c r="AL7" s="726"/>
      <c r="AM7" s="726"/>
      <c r="AN7" s="726"/>
      <c r="AO7" s="726"/>
      <c r="AP7" s="497"/>
      <c r="AQ7" s="727"/>
      <c r="AR7" s="727"/>
      <c r="AS7" s="727"/>
      <c r="AT7" s="727"/>
      <c r="AU7" s="727"/>
      <c r="AV7" s="727"/>
      <c r="AW7" s="727"/>
      <c r="AX7" s="727"/>
      <c r="AY7" s="727"/>
      <c r="AZ7" s="727"/>
      <c r="BA7" s="727"/>
      <c r="BB7" s="727"/>
      <c r="BC7" s="727"/>
      <c r="BD7" s="727"/>
      <c r="BF7" s="725" t="s">
        <v>153</v>
      </c>
      <c r="BG7" s="725"/>
      <c r="BH7" s="725"/>
      <c r="BI7" s="726" t="str">
        <f>E7</f>
        <v>令和6年度箱根スカイライン　舗装修繕工事</v>
      </c>
      <c r="BJ7" s="726"/>
      <c r="BK7" s="726"/>
      <c r="BL7" s="726"/>
      <c r="BM7" s="726"/>
      <c r="BN7" s="726"/>
      <c r="BO7" s="726"/>
      <c r="BP7" s="726"/>
      <c r="BQ7" s="726"/>
      <c r="BR7" s="726"/>
      <c r="BS7" s="726"/>
      <c r="BT7" s="726"/>
      <c r="BU7" s="726"/>
      <c r="BV7" s="726"/>
      <c r="BW7" s="726"/>
      <c r="BX7" s="726"/>
      <c r="BY7" s="726"/>
      <c r="BZ7" s="726"/>
      <c r="CA7" s="726"/>
      <c r="CB7" s="726"/>
      <c r="CC7" s="726"/>
      <c r="CD7" s="726"/>
      <c r="CE7" s="726"/>
      <c r="CF7" s="726"/>
      <c r="CG7" s="726"/>
      <c r="CH7" s="726"/>
      <c r="CI7" s="726"/>
      <c r="CJ7" s="726"/>
      <c r="CK7" s="726"/>
      <c r="CL7" s="726"/>
      <c r="CM7" s="726"/>
      <c r="CN7" s="726"/>
      <c r="CO7" s="726"/>
      <c r="CP7" s="726"/>
      <c r="CQ7" s="726"/>
      <c r="CR7" s="726"/>
      <c r="CS7" s="726"/>
    </row>
    <row r="8" spans="2:97">
      <c r="B8" s="725"/>
      <c r="C8" s="725"/>
      <c r="D8" s="725"/>
      <c r="E8" s="726"/>
      <c r="F8" s="726"/>
      <c r="G8" s="726"/>
      <c r="H8" s="726"/>
      <c r="I8" s="726"/>
      <c r="J8" s="726"/>
      <c r="K8" s="726"/>
      <c r="L8" s="726"/>
      <c r="M8" s="726"/>
      <c r="N8" s="726"/>
      <c r="O8" s="726"/>
      <c r="P8" s="726"/>
      <c r="Q8" s="726"/>
      <c r="R8" s="726"/>
      <c r="S8" s="726"/>
      <c r="T8" s="726"/>
      <c r="U8" s="726"/>
      <c r="V8" s="726"/>
      <c r="W8" s="726"/>
      <c r="X8" s="726"/>
      <c r="Y8" s="726"/>
      <c r="Z8" s="726"/>
      <c r="AA8" s="726"/>
      <c r="AB8" s="726"/>
      <c r="AC8" s="726"/>
      <c r="AD8" s="726"/>
      <c r="AE8" s="726"/>
      <c r="AF8" s="726"/>
      <c r="AG8" s="726"/>
      <c r="AH8" s="726"/>
      <c r="AI8" s="726"/>
      <c r="AJ8" s="726"/>
      <c r="AK8" s="726"/>
      <c r="AL8" s="726"/>
      <c r="AM8" s="726"/>
      <c r="AN8" s="726"/>
      <c r="AO8" s="726"/>
      <c r="AP8" s="497"/>
      <c r="AQ8" s="727"/>
      <c r="AR8" s="727"/>
      <c r="AS8" s="727"/>
      <c r="AT8" s="727"/>
      <c r="AU8" s="727"/>
      <c r="AV8" s="727"/>
      <c r="AW8" s="727"/>
      <c r="AX8" s="727"/>
      <c r="AY8" s="727"/>
      <c r="AZ8" s="727"/>
      <c r="BA8" s="727"/>
      <c r="BB8" s="727"/>
      <c r="BC8" s="727"/>
      <c r="BD8" s="727"/>
      <c r="BF8" s="725"/>
      <c r="BG8" s="725"/>
      <c r="BH8" s="725"/>
      <c r="BI8" s="726"/>
      <c r="BJ8" s="726"/>
      <c r="BK8" s="726"/>
      <c r="BL8" s="726"/>
      <c r="BM8" s="726"/>
      <c r="BN8" s="726"/>
      <c r="BO8" s="726"/>
      <c r="BP8" s="726"/>
      <c r="BQ8" s="726"/>
      <c r="BR8" s="726"/>
      <c r="BS8" s="726"/>
      <c r="BT8" s="726"/>
      <c r="BU8" s="726"/>
      <c r="BV8" s="726"/>
      <c r="BW8" s="726"/>
      <c r="BX8" s="726"/>
      <c r="BY8" s="726"/>
      <c r="BZ8" s="726"/>
      <c r="CA8" s="726"/>
      <c r="CB8" s="726"/>
      <c r="CC8" s="726"/>
      <c r="CD8" s="726"/>
      <c r="CE8" s="726"/>
      <c r="CF8" s="726"/>
      <c r="CG8" s="726"/>
      <c r="CH8" s="726"/>
      <c r="CI8" s="726"/>
      <c r="CJ8" s="726"/>
      <c r="CK8" s="726"/>
      <c r="CL8" s="726"/>
      <c r="CM8" s="726"/>
      <c r="CN8" s="726"/>
      <c r="CO8" s="726"/>
      <c r="CP8" s="726"/>
      <c r="CQ8" s="726"/>
      <c r="CR8" s="726"/>
      <c r="CS8" s="726"/>
    </row>
    <row r="9" spans="2:97">
      <c r="B9" s="728" t="s">
        <v>177</v>
      </c>
      <c r="C9" s="728"/>
      <c r="D9" s="728"/>
      <c r="E9" s="729" t="str">
        <f>'様式－１表紙'!U13</f>
        <v>○○○建設株式会社</v>
      </c>
      <c r="F9" s="729"/>
      <c r="G9" s="729"/>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8"/>
      <c r="AQ9" s="39"/>
      <c r="BF9" s="728" t="s">
        <v>177</v>
      </c>
      <c r="BG9" s="728"/>
      <c r="BH9" s="728"/>
      <c r="BI9" s="729" t="str">
        <f>E9</f>
        <v>○○○建設株式会社</v>
      </c>
      <c r="BJ9" s="729"/>
      <c r="BK9" s="729"/>
      <c r="BL9" s="729"/>
      <c r="BM9" s="729"/>
      <c r="BN9" s="729"/>
      <c r="BO9" s="729"/>
      <c r="BP9" s="729"/>
      <c r="BQ9" s="729"/>
      <c r="BR9" s="729"/>
      <c r="BS9" s="729"/>
      <c r="BT9" s="729"/>
      <c r="BU9" s="729"/>
      <c r="BV9" s="729"/>
      <c r="BW9" s="729"/>
      <c r="BX9" s="729"/>
      <c r="BY9" s="729"/>
      <c r="BZ9" s="729"/>
      <c r="CA9" s="729"/>
      <c r="CB9" s="729"/>
      <c r="CC9" s="729"/>
      <c r="CD9" s="729"/>
      <c r="CE9" s="729"/>
      <c r="CF9" s="729"/>
      <c r="CG9" s="729"/>
      <c r="CH9" s="729"/>
      <c r="CI9" s="729"/>
      <c r="CJ9" s="729"/>
      <c r="CK9" s="729"/>
      <c r="CL9" s="729"/>
      <c r="CM9" s="729"/>
      <c r="CN9" s="729"/>
      <c r="CO9" s="729"/>
      <c r="CP9" s="729"/>
      <c r="CQ9" s="729"/>
      <c r="CR9" s="729"/>
      <c r="CS9" s="729"/>
    </row>
    <row r="10" spans="2:97" ht="10.5" customHeight="1">
      <c r="B10" s="86"/>
      <c r="C10" s="86"/>
      <c r="D10" s="86"/>
      <c r="E10" s="86"/>
      <c r="F10" s="86"/>
      <c r="G10" s="86"/>
      <c r="H10" s="86"/>
      <c r="I10" s="86"/>
      <c r="J10" s="86"/>
      <c r="K10" s="86"/>
      <c r="L10" s="86"/>
      <c r="M10" s="86"/>
      <c r="N10" s="86"/>
      <c r="O10" s="86"/>
      <c r="P10" s="86"/>
      <c r="Q10" s="86"/>
      <c r="R10" s="86"/>
      <c r="S10" s="86"/>
      <c r="T10" s="86"/>
      <c r="U10" s="86"/>
      <c r="V10" s="86"/>
      <c r="W10" s="136"/>
      <c r="X10" s="86"/>
      <c r="Y10" s="86"/>
      <c r="Z10" s="136"/>
      <c r="AA10" s="136"/>
      <c r="AB10" s="136"/>
      <c r="AC10" s="136"/>
      <c r="AD10" s="136"/>
      <c r="AE10" s="136"/>
      <c r="AF10" s="136"/>
      <c r="AG10" s="136"/>
      <c r="AH10" s="136"/>
      <c r="AI10" s="136"/>
      <c r="AJ10" s="136"/>
      <c r="AK10" s="136"/>
      <c r="AL10" s="136"/>
      <c r="AM10" s="136"/>
      <c r="AN10" s="136"/>
      <c r="AO10" s="86"/>
      <c r="AP10" s="86"/>
      <c r="BF10" s="86"/>
      <c r="BG10" s="86"/>
      <c r="BH10" s="86"/>
      <c r="BI10" s="86"/>
      <c r="BJ10" s="86"/>
      <c r="BK10" s="86"/>
      <c r="BL10" s="86"/>
      <c r="BM10" s="86"/>
      <c r="BN10" s="86"/>
      <c r="BO10" s="86"/>
      <c r="BP10" s="86"/>
      <c r="BQ10" s="86"/>
      <c r="BR10" s="86"/>
      <c r="BS10" s="86"/>
      <c r="BT10" s="86"/>
      <c r="BU10" s="86"/>
      <c r="BV10" s="86"/>
      <c r="BW10" s="86"/>
      <c r="BX10" s="86"/>
      <c r="BY10" s="86"/>
      <c r="BZ10" s="86"/>
      <c r="CA10" s="136"/>
      <c r="CB10" s="86"/>
      <c r="CC10" s="86"/>
      <c r="CD10" s="136"/>
      <c r="CE10" s="136"/>
      <c r="CF10" s="136"/>
      <c r="CG10" s="136"/>
      <c r="CH10" s="136"/>
      <c r="CI10" s="136"/>
      <c r="CJ10" s="136"/>
      <c r="CK10" s="136"/>
      <c r="CL10" s="136"/>
      <c r="CM10" s="136"/>
      <c r="CN10" s="136"/>
      <c r="CO10" s="136"/>
      <c r="CP10" s="136"/>
      <c r="CQ10" s="136"/>
      <c r="CR10" s="136"/>
      <c r="CS10" s="86"/>
    </row>
    <row r="11" spans="2:97" ht="13.5" customHeight="1">
      <c r="B11" s="638" t="s">
        <v>342</v>
      </c>
      <c r="C11" s="639"/>
      <c r="D11" s="639"/>
      <c r="E11" s="639"/>
      <c r="F11" s="639"/>
      <c r="G11" s="639"/>
      <c r="H11" s="639"/>
      <c r="I11" s="639"/>
      <c r="J11" s="640"/>
      <c r="K11" s="730" t="s">
        <v>317</v>
      </c>
      <c r="L11" s="731"/>
      <c r="M11" s="736" t="str">
        <f>IF(基本データ入力シート!E16="設定なし","設定なし",基本データ入力シート!E16)</f>
        <v>同種工事は、入札公告に記載された内容による。</v>
      </c>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8"/>
      <c r="AP11" s="745"/>
      <c r="AQ11" s="757"/>
      <c r="AR11" s="757"/>
      <c r="AS11" s="757"/>
      <c r="AT11" s="757"/>
      <c r="AU11" s="757"/>
      <c r="AV11" s="757"/>
      <c r="AW11" s="757"/>
      <c r="AX11" s="757"/>
      <c r="AY11" s="757"/>
      <c r="AZ11" s="757"/>
      <c r="BA11" s="757"/>
      <c r="BB11" s="757"/>
      <c r="BC11" s="757"/>
      <c r="BD11" s="757"/>
      <c r="BF11" s="660" t="s">
        <v>342</v>
      </c>
      <c r="BG11" s="661"/>
      <c r="BH11" s="661"/>
      <c r="BI11" s="661"/>
      <c r="BJ11" s="661"/>
      <c r="BK11" s="661"/>
      <c r="BL11" s="661"/>
      <c r="BM11" s="661"/>
      <c r="BN11" s="662"/>
      <c r="BO11" s="746" t="s">
        <v>317</v>
      </c>
      <c r="BP11" s="747"/>
      <c r="BQ11" s="736" t="str">
        <f>IF(M11="","",M11)</f>
        <v>同種工事は、入札公告に記載された内容による。</v>
      </c>
      <c r="BR11" s="737"/>
      <c r="BS11" s="737"/>
      <c r="BT11" s="737"/>
      <c r="BU11" s="737"/>
      <c r="BV11" s="737"/>
      <c r="BW11" s="737"/>
      <c r="BX11" s="737"/>
      <c r="BY11" s="737"/>
      <c r="BZ11" s="737"/>
      <c r="CA11" s="737"/>
      <c r="CB11" s="737"/>
      <c r="CC11" s="737"/>
      <c r="CD11" s="737"/>
      <c r="CE11" s="737"/>
      <c r="CF11" s="737"/>
      <c r="CG11" s="737"/>
      <c r="CH11" s="737"/>
      <c r="CI11" s="737"/>
      <c r="CJ11" s="737"/>
      <c r="CK11" s="737"/>
      <c r="CL11" s="737"/>
      <c r="CM11" s="737"/>
      <c r="CN11" s="737"/>
      <c r="CO11" s="737"/>
      <c r="CP11" s="737"/>
      <c r="CQ11" s="737"/>
      <c r="CR11" s="737"/>
      <c r="CS11" s="738"/>
    </row>
    <row r="12" spans="2:97" ht="13.5" customHeight="1">
      <c r="B12" s="641"/>
      <c r="C12" s="642"/>
      <c r="D12" s="642"/>
      <c r="E12" s="642"/>
      <c r="F12" s="642"/>
      <c r="G12" s="642"/>
      <c r="H12" s="642"/>
      <c r="I12" s="642"/>
      <c r="J12" s="643"/>
      <c r="K12" s="732"/>
      <c r="L12" s="733"/>
      <c r="M12" s="739"/>
      <c r="N12" s="740"/>
      <c r="O12" s="740"/>
      <c r="P12" s="740"/>
      <c r="Q12" s="740"/>
      <c r="R12" s="740"/>
      <c r="S12" s="740"/>
      <c r="T12" s="740"/>
      <c r="U12" s="740"/>
      <c r="V12" s="740"/>
      <c r="W12" s="740"/>
      <c r="X12" s="740"/>
      <c r="Y12" s="740"/>
      <c r="Z12" s="740"/>
      <c r="AA12" s="740"/>
      <c r="AB12" s="740"/>
      <c r="AC12" s="740"/>
      <c r="AD12" s="740"/>
      <c r="AE12" s="740"/>
      <c r="AF12" s="740"/>
      <c r="AG12" s="740"/>
      <c r="AH12" s="740"/>
      <c r="AI12" s="740"/>
      <c r="AJ12" s="740"/>
      <c r="AK12" s="740"/>
      <c r="AL12" s="740"/>
      <c r="AM12" s="740"/>
      <c r="AN12" s="740"/>
      <c r="AO12" s="741"/>
      <c r="AP12" s="745"/>
      <c r="AQ12" s="757"/>
      <c r="AR12" s="757"/>
      <c r="AS12" s="757"/>
      <c r="AT12" s="757"/>
      <c r="AU12" s="757"/>
      <c r="AV12" s="757"/>
      <c r="AW12" s="757"/>
      <c r="AX12" s="757"/>
      <c r="AY12" s="757"/>
      <c r="AZ12" s="757"/>
      <c r="BA12" s="757"/>
      <c r="BB12" s="757"/>
      <c r="BC12" s="757"/>
      <c r="BD12" s="757"/>
      <c r="BF12" s="663"/>
      <c r="BG12" s="664"/>
      <c r="BH12" s="664"/>
      <c r="BI12" s="664"/>
      <c r="BJ12" s="664"/>
      <c r="BK12" s="664"/>
      <c r="BL12" s="664"/>
      <c r="BM12" s="664"/>
      <c r="BN12" s="665"/>
      <c r="BO12" s="748"/>
      <c r="BP12" s="749"/>
      <c r="BQ12" s="739"/>
      <c r="BR12" s="740"/>
      <c r="BS12" s="740"/>
      <c r="BT12" s="740"/>
      <c r="BU12" s="740"/>
      <c r="BV12" s="740"/>
      <c r="BW12" s="740"/>
      <c r="BX12" s="740"/>
      <c r="BY12" s="740"/>
      <c r="BZ12" s="740"/>
      <c r="CA12" s="740"/>
      <c r="CB12" s="740"/>
      <c r="CC12" s="740"/>
      <c r="CD12" s="740"/>
      <c r="CE12" s="740"/>
      <c r="CF12" s="740"/>
      <c r="CG12" s="740"/>
      <c r="CH12" s="740"/>
      <c r="CI12" s="740"/>
      <c r="CJ12" s="740"/>
      <c r="CK12" s="740"/>
      <c r="CL12" s="740"/>
      <c r="CM12" s="740"/>
      <c r="CN12" s="740"/>
      <c r="CO12" s="740"/>
      <c r="CP12" s="740"/>
      <c r="CQ12" s="740"/>
      <c r="CR12" s="740"/>
      <c r="CS12" s="741"/>
    </row>
    <row r="13" spans="2:97">
      <c r="B13" s="641"/>
      <c r="C13" s="642"/>
      <c r="D13" s="642"/>
      <c r="E13" s="642"/>
      <c r="F13" s="642"/>
      <c r="G13" s="642"/>
      <c r="H13" s="642"/>
      <c r="I13" s="642"/>
      <c r="J13" s="643"/>
      <c r="K13" s="732"/>
      <c r="L13" s="733"/>
      <c r="M13" s="739"/>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0"/>
      <c r="AK13" s="740"/>
      <c r="AL13" s="740"/>
      <c r="AM13" s="740"/>
      <c r="AN13" s="740"/>
      <c r="AO13" s="741"/>
      <c r="AP13" s="745"/>
      <c r="AQ13" s="757"/>
      <c r="AR13" s="757"/>
      <c r="AS13" s="757"/>
      <c r="AT13" s="757"/>
      <c r="AU13" s="757"/>
      <c r="AV13" s="757"/>
      <c r="AW13" s="757"/>
      <c r="AX13" s="757"/>
      <c r="AY13" s="757"/>
      <c r="AZ13" s="757"/>
      <c r="BA13" s="757"/>
      <c r="BB13" s="757"/>
      <c r="BC13" s="757"/>
      <c r="BD13" s="757"/>
      <c r="BF13" s="663"/>
      <c r="BG13" s="664"/>
      <c r="BH13" s="664"/>
      <c r="BI13" s="664"/>
      <c r="BJ13" s="664"/>
      <c r="BK13" s="664"/>
      <c r="BL13" s="664"/>
      <c r="BM13" s="664"/>
      <c r="BN13" s="665"/>
      <c r="BO13" s="748"/>
      <c r="BP13" s="749"/>
      <c r="BQ13" s="739"/>
      <c r="BR13" s="740"/>
      <c r="BS13" s="740"/>
      <c r="BT13" s="740"/>
      <c r="BU13" s="740"/>
      <c r="BV13" s="740"/>
      <c r="BW13" s="740"/>
      <c r="BX13" s="740"/>
      <c r="BY13" s="740"/>
      <c r="BZ13" s="740"/>
      <c r="CA13" s="740"/>
      <c r="CB13" s="740"/>
      <c r="CC13" s="740"/>
      <c r="CD13" s="740"/>
      <c r="CE13" s="740"/>
      <c r="CF13" s="740"/>
      <c r="CG13" s="740"/>
      <c r="CH13" s="740"/>
      <c r="CI13" s="740"/>
      <c r="CJ13" s="740"/>
      <c r="CK13" s="740"/>
      <c r="CL13" s="740"/>
      <c r="CM13" s="740"/>
      <c r="CN13" s="740"/>
      <c r="CO13" s="740"/>
      <c r="CP13" s="740"/>
      <c r="CQ13" s="740"/>
      <c r="CR13" s="740"/>
      <c r="CS13" s="741"/>
    </row>
    <row r="14" spans="2:97" ht="13.5" customHeight="1">
      <c r="B14" s="641"/>
      <c r="C14" s="642"/>
      <c r="D14" s="642"/>
      <c r="E14" s="642"/>
      <c r="F14" s="642"/>
      <c r="G14" s="642"/>
      <c r="H14" s="642"/>
      <c r="I14" s="642"/>
      <c r="J14" s="643"/>
      <c r="K14" s="734"/>
      <c r="L14" s="735"/>
      <c r="M14" s="739"/>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0"/>
      <c r="AL14" s="740"/>
      <c r="AM14" s="740"/>
      <c r="AN14" s="740"/>
      <c r="AO14" s="741"/>
      <c r="AP14" s="745"/>
      <c r="AQ14" s="757"/>
      <c r="AR14" s="757"/>
      <c r="AS14" s="757"/>
      <c r="AT14" s="757"/>
      <c r="AU14" s="757"/>
      <c r="AV14" s="757"/>
      <c r="AW14" s="757"/>
      <c r="AX14" s="757"/>
      <c r="AY14" s="757"/>
      <c r="AZ14" s="757"/>
      <c r="BA14" s="757"/>
      <c r="BB14" s="757"/>
      <c r="BC14" s="757"/>
      <c r="BD14" s="757"/>
      <c r="BF14" s="663"/>
      <c r="BG14" s="664"/>
      <c r="BH14" s="664"/>
      <c r="BI14" s="664"/>
      <c r="BJ14" s="664"/>
      <c r="BK14" s="664"/>
      <c r="BL14" s="664"/>
      <c r="BM14" s="664"/>
      <c r="BN14" s="665"/>
      <c r="BO14" s="750"/>
      <c r="BP14" s="751"/>
      <c r="BQ14" s="739"/>
      <c r="BR14" s="740"/>
      <c r="BS14" s="740"/>
      <c r="BT14" s="740"/>
      <c r="BU14" s="740"/>
      <c r="BV14" s="740"/>
      <c r="BW14" s="740"/>
      <c r="BX14" s="740"/>
      <c r="BY14" s="740"/>
      <c r="BZ14" s="740"/>
      <c r="CA14" s="740"/>
      <c r="CB14" s="740"/>
      <c r="CC14" s="740"/>
      <c r="CD14" s="740"/>
      <c r="CE14" s="740"/>
      <c r="CF14" s="740"/>
      <c r="CG14" s="740"/>
      <c r="CH14" s="740"/>
      <c r="CI14" s="740"/>
      <c r="CJ14" s="740"/>
      <c r="CK14" s="740"/>
      <c r="CL14" s="740"/>
      <c r="CM14" s="740"/>
      <c r="CN14" s="740"/>
      <c r="CO14" s="740"/>
      <c r="CP14" s="740"/>
      <c r="CQ14" s="740"/>
      <c r="CR14" s="740"/>
      <c r="CS14" s="741"/>
    </row>
    <row r="15" spans="2:97" ht="13.5" customHeight="1">
      <c r="B15" s="641"/>
      <c r="C15" s="642"/>
      <c r="D15" s="642"/>
      <c r="E15" s="642"/>
      <c r="F15" s="642"/>
      <c r="G15" s="642"/>
      <c r="H15" s="642"/>
      <c r="I15" s="642"/>
      <c r="J15" s="643"/>
      <c r="K15" s="730" t="s">
        <v>321</v>
      </c>
      <c r="L15" s="731"/>
      <c r="M15" s="736" t="str">
        <f>IF(基本データ入力シート!E17="設定なし","設定なし",基本データ入力シート!E17)</f>
        <v>類似工事は、入札公告に記載された内容による。</v>
      </c>
      <c r="N15" s="737"/>
      <c r="O15" s="737"/>
      <c r="P15" s="737"/>
      <c r="Q15" s="737"/>
      <c r="R15" s="737"/>
      <c r="S15" s="737"/>
      <c r="T15" s="737"/>
      <c r="U15" s="737"/>
      <c r="V15" s="737"/>
      <c r="W15" s="737"/>
      <c r="X15" s="737"/>
      <c r="Y15" s="737"/>
      <c r="Z15" s="737"/>
      <c r="AA15" s="737"/>
      <c r="AB15" s="737"/>
      <c r="AC15" s="737"/>
      <c r="AD15" s="737"/>
      <c r="AE15" s="737"/>
      <c r="AF15" s="737"/>
      <c r="AG15" s="737"/>
      <c r="AH15" s="737"/>
      <c r="AI15" s="737"/>
      <c r="AJ15" s="737"/>
      <c r="AK15" s="737"/>
      <c r="AL15" s="737"/>
      <c r="AM15" s="737"/>
      <c r="AN15" s="737"/>
      <c r="AO15" s="738"/>
      <c r="AP15" s="745"/>
      <c r="AQ15" s="757"/>
      <c r="AR15" s="757"/>
      <c r="AS15" s="757"/>
      <c r="AT15" s="757"/>
      <c r="AU15" s="757"/>
      <c r="AV15" s="757"/>
      <c r="AW15" s="757"/>
      <c r="AX15" s="757"/>
      <c r="AY15" s="757"/>
      <c r="AZ15" s="757"/>
      <c r="BA15" s="757"/>
      <c r="BB15" s="757"/>
      <c r="BC15" s="757"/>
      <c r="BD15" s="757"/>
      <c r="BF15" s="663"/>
      <c r="BG15" s="664"/>
      <c r="BH15" s="664"/>
      <c r="BI15" s="664"/>
      <c r="BJ15" s="664"/>
      <c r="BK15" s="664"/>
      <c r="BL15" s="664"/>
      <c r="BM15" s="664"/>
      <c r="BN15" s="665"/>
      <c r="BO15" s="746" t="s">
        <v>321</v>
      </c>
      <c r="BP15" s="747"/>
      <c r="BQ15" s="736" t="str">
        <f>IF(M15="","",M15)</f>
        <v>類似工事は、入札公告に記載された内容による。</v>
      </c>
      <c r="BR15" s="737"/>
      <c r="BS15" s="737"/>
      <c r="BT15" s="737"/>
      <c r="BU15" s="737"/>
      <c r="BV15" s="737"/>
      <c r="BW15" s="737"/>
      <c r="BX15" s="737"/>
      <c r="BY15" s="737"/>
      <c r="BZ15" s="737"/>
      <c r="CA15" s="737"/>
      <c r="CB15" s="737"/>
      <c r="CC15" s="737"/>
      <c r="CD15" s="737"/>
      <c r="CE15" s="737"/>
      <c r="CF15" s="737"/>
      <c r="CG15" s="737"/>
      <c r="CH15" s="737"/>
      <c r="CI15" s="737"/>
      <c r="CJ15" s="737"/>
      <c r="CK15" s="737"/>
      <c r="CL15" s="737"/>
      <c r="CM15" s="737"/>
      <c r="CN15" s="737"/>
      <c r="CO15" s="737"/>
      <c r="CP15" s="737"/>
      <c r="CQ15" s="737"/>
      <c r="CR15" s="737"/>
      <c r="CS15" s="738"/>
    </row>
    <row r="16" spans="2:97">
      <c r="B16" s="641"/>
      <c r="C16" s="642"/>
      <c r="D16" s="642"/>
      <c r="E16" s="642"/>
      <c r="F16" s="642"/>
      <c r="G16" s="642"/>
      <c r="H16" s="642"/>
      <c r="I16" s="642"/>
      <c r="J16" s="643"/>
      <c r="K16" s="732"/>
      <c r="L16" s="733"/>
      <c r="M16" s="739"/>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0"/>
      <c r="AL16" s="740"/>
      <c r="AM16" s="740"/>
      <c r="AN16" s="740"/>
      <c r="AO16" s="741"/>
      <c r="AP16" s="745"/>
      <c r="AQ16" s="757"/>
      <c r="AR16" s="757"/>
      <c r="AS16" s="757"/>
      <c r="AT16" s="757"/>
      <c r="AU16" s="757"/>
      <c r="AV16" s="757"/>
      <c r="AW16" s="757"/>
      <c r="AX16" s="757"/>
      <c r="AY16" s="757"/>
      <c r="AZ16" s="757"/>
      <c r="BA16" s="757"/>
      <c r="BB16" s="757"/>
      <c r="BC16" s="757"/>
      <c r="BD16" s="757"/>
      <c r="BF16" s="663"/>
      <c r="BG16" s="664"/>
      <c r="BH16" s="664"/>
      <c r="BI16" s="664"/>
      <c r="BJ16" s="664"/>
      <c r="BK16" s="664"/>
      <c r="BL16" s="664"/>
      <c r="BM16" s="664"/>
      <c r="BN16" s="665"/>
      <c r="BO16" s="748"/>
      <c r="BP16" s="749"/>
      <c r="BQ16" s="739"/>
      <c r="BR16" s="740"/>
      <c r="BS16" s="740"/>
      <c r="BT16" s="740"/>
      <c r="BU16" s="740"/>
      <c r="BV16" s="740"/>
      <c r="BW16" s="740"/>
      <c r="BX16" s="740"/>
      <c r="BY16" s="740"/>
      <c r="BZ16" s="740"/>
      <c r="CA16" s="740"/>
      <c r="CB16" s="740"/>
      <c r="CC16" s="740"/>
      <c r="CD16" s="740"/>
      <c r="CE16" s="740"/>
      <c r="CF16" s="740"/>
      <c r="CG16" s="740"/>
      <c r="CH16" s="740"/>
      <c r="CI16" s="740"/>
      <c r="CJ16" s="740"/>
      <c r="CK16" s="740"/>
      <c r="CL16" s="740"/>
      <c r="CM16" s="740"/>
      <c r="CN16" s="740"/>
      <c r="CO16" s="740"/>
      <c r="CP16" s="740"/>
      <c r="CQ16" s="740"/>
      <c r="CR16" s="740"/>
      <c r="CS16" s="741"/>
    </row>
    <row r="17" spans="2:97" ht="13.5" customHeight="1">
      <c r="B17" s="641"/>
      <c r="C17" s="642"/>
      <c r="D17" s="642"/>
      <c r="E17" s="642"/>
      <c r="F17" s="642"/>
      <c r="G17" s="642"/>
      <c r="H17" s="642"/>
      <c r="I17" s="642"/>
      <c r="J17" s="643"/>
      <c r="K17" s="732"/>
      <c r="L17" s="733"/>
      <c r="M17" s="739"/>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0"/>
      <c r="AL17" s="740"/>
      <c r="AM17" s="740"/>
      <c r="AN17" s="740"/>
      <c r="AO17" s="741"/>
      <c r="AP17" s="745"/>
      <c r="AQ17" s="757"/>
      <c r="AR17" s="757"/>
      <c r="AS17" s="757"/>
      <c r="AT17" s="757"/>
      <c r="AU17" s="757"/>
      <c r="AV17" s="757"/>
      <c r="AW17" s="757"/>
      <c r="AX17" s="757"/>
      <c r="AY17" s="757"/>
      <c r="AZ17" s="757"/>
      <c r="BA17" s="757"/>
      <c r="BB17" s="757"/>
      <c r="BC17" s="757"/>
      <c r="BD17" s="757"/>
      <c r="BF17" s="663"/>
      <c r="BG17" s="664"/>
      <c r="BH17" s="664"/>
      <c r="BI17" s="664"/>
      <c r="BJ17" s="664"/>
      <c r="BK17" s="664"/>
      <c r="BL17" s="664"/>
      <c r="BM17" s="664"/>
      <c r="BN17" s="665"/>
      <c r="BO17" s="748"/>
      <c r="BP17" s="749"/>
      <c r="BQ17" s="739"/>
      <c r="BR17" s="740"/>
      <c r="BS17" s="740"/>
      <c r="BT17" s="740"/>
      <c r="BU17" s="740"/>
      <c r="BV17" s="740"/>
      <c r="BW17" s="740"/>
      <c r="BX17" s="740"/>
      <c r="BY17" s="740"/>
      <c r="BZ17" s="740"/>
      <c r="CA17" s="740"/>
      <c r="CB17" s="740"/>
      <c r="CC17" s="740"/>
      <c r="CD17" s="740"/>
      <c r="CE17" s="740"/>
      <c r="CF17" s="740"/>
      <c r="CG17" s="740"/>
      <c r="CH17" s="740"/>
      <c r="CI17" s="740"/>
      <c r="CJ17" s="740"/>
      <c r="CK17" s="740"/>
      <c r="CL17" s="740"/>
      <c r="CM17" s="740"/>
      <c r="CN17" s="740"/>
      <c r="CO17" s="740"/>
      <c r="CP17" s="740"/>
      <c r="CQ17" s="740"/>
      <c r="CR17" s="740"/>
      <c r="CS17" s="741"/>
    </row>
    <row r="18" spans="2:97">
      <c r="B18" s="641"/>
      <c r="C18" s="642"/>
      <c r="D18" s="642"/>
      <c r="E18" s="642"/>
      <c r="F18" s="642"/>
      <c r="G18" s="642"/>
      <c r="H18" s="642"/>
      <c r="I18" s="642"/>
      <c r="J18" s="643"/>
      <c r="K18" s="734"/>
      <c r="L18" s="735"/>
      <c r="M18" s="742"/>
      <c r="N18" s="743"/>
      <c r="O18" s="743"/>
      <c r="P18" s="743"/>
      <c r="Q18" s="743"/>
      <c r="R18" s="743"/>
      <c r="S18" s="743"/>
      <c r="T18" s="743"/>
      <c r="U18" s="743"/>
      <c r="V18" s="743"/>
      <c r="W18" s="743"/>
      <c r="X18" s="743"/>
      <c r="Y18" s="743"/>
      <c r="Z18" s="743"/>
      <c r="AA18" s="743"/>
      <c r="AB18" s="743"/>
      <c r="AC18" s="743"/>
      <c r="AD18" s="743"/>
      <c r="AE18" s="743"/>
      <c r="AF18" s="743"/>
      <c r="AG18" s="743"/>
      <c r="AH18" s="743"/>
      <c r="AI18" s="743"/>
      <c r="AJ18" s="743"/>
      <c r="AK18" s="743"/>
      <c r="AL18" s="743"/>
      <c r="AM18" s="743"/>
      <c r="AN18" s="743"/>
      <c r="AO18" s="744"/>
      <c r="AP18" s="745"/>
      <c r="AQ18" s="757"/>
      <c r="AR18" s="757"/>
      <c r="AS18" s="757"/>
      <c r="AT18" s="757"/>
      <c r="AU18" s="757"/>
      <c r="AV18" s="757"/>
      <c r="AW18" s="757"/>
      <c r="AX18" s="757"/>
      <c r="AY18" s="757"/>
      <c r="AZ18" s="757"/>
      <c r="BA18" s="757"/>
      <c r="BB18" s="757"/>
      <c r="BC18" s="757"/>
      <c r="BD18" s="757"/>
      <c r="BF18" s="663"/>
      <c r="BG18" s="664"/>
      <c r="BH18" s="664"/>
      <c r="BI18" s="664"/>
      <c r="BJ18" s="664"/>
      <c r="BK18" s="664"/>
      <c r="BL18" s="664"/>
      <c r="BM18" s="664"/>
      <c r="BN18" s="665"/>
      <c r="BO18" s="750"/>
      <c r="BP18" s="751"/>
      <c r="BQ18" s="739"/>
      <c r="BR18" s="740"/>
      <c r="BS18" s="740"/>
      <c r="BT18" s="740"/>
      <c r="BU18" s="740"/>
      <c r="BV18" s="740"/>
      <c r="BW18" s="740"/>
      <c r="BX18" s="740"/>
      <c r="BY18" s="740"/>
      <c r="BZ18" s="740"/>
      <c r="CA18" s="740"/>
      <c r="CB18" s="740"/>
      <c r="CC18" s="740"/>
      <c r="CD18" s="740"/>
      <c r="CE18" s="740"/>
      <c r="CF18" s="740"/>
      <c r="CG18" s="740"/>
      <c r="CH18" s="740"/>
      <c r="CI18" s="740"/>
      <c r="CJ18" s="740"/>
      <c r="CK18" s="740"/>
      <c r="CL18" s="740"/>
      <c r="CM18" s="740"/>
      <c r="CN18" s="740"/>
      <c r="CO18" s="740"/>
      <c r="CP18" s="740"/>
      <c r="CQ18" s="740"/>
      <c r="CR18" s="740"/>
      <c r="CS18" s="741"/>
    </row>
    <row r="19" spans="2:97" ht="13.5" customHeight="1">
      <c r="B19" s="119"/>
      <c r="C19" s="800" t="s">
        <v>189</v>
      </c>
      <c r="D19" s="661" t="s">
        <v>164</v>
      </c>
      <c r="E19" s="661"/>
      <c r="F19" s="661"/>
      <c r="G19" s="661"/>
      <c r="H19" s="661"/>
      <c r="I19" s="661"/>
      <c r="J19" s="661"/>
      <c r="K19" s="661"/>
      <c r="L19" s="662"/>
      <c r="M19" s="720" t="str">
        <f>'様式－２評価点確認申請書'!Y26</f>
        <v>同種工事の実績あり</v>
      </c>
      <c r="N19" s="721"/>
      <c r="O19" s="721"/>
      <c r="P19" s="721"/>
      <c r="Q19" s="721"/>
      <c r="R19" s="721"/>
      <c r="S19" s="721"/>
      <c r="T19" s="721"/>
      <c r="U19" s="721"/>
      <c r="V19" s="717" t="s">
        <v>190</v>
      </c>
      <c r="W19" s="717"/>
      <c r="X19" s="717"/>
      <c r="Y19" s="717"/>
      <c r="Z19" s="717"/>
      <c r="AA19" s="717"/>
      <c r="AB19" s="717"/>
      <c r="AC19" s="754" t="s">
        <v>157</v>
      </c>
      <c r="AD19" s="755"/>
      <c r="AE19" s="755"/>
      <c r="AF19" s="755"/>
      <c r="AG19" s="755"/>
      <c r="AH19" s="755"/>
      <c r="AI19" s="755"/>
      <c r="AJ19" s="755"/>
      <c r="AK19" s="755"/>
      <c r="AL19" s="755"/>
      <c r="AM19" s="755"/>
      <c r="AN19" s="755"/>
      <c r="AO19" s="756"/>
      <c r="AP19" s="96"/>
      <c r="AQ19" s="672"/>
      <c r="AR19" s="672"/>
      <c r="AS19" s="672"/>
      <c r="BF19" s="120"/>
      <c r="BG19" s="762" t="s">
        <v>180</v>
      </c>
      <c r="BH19" s="661" t="s">
        <v>164</v>
      </c>
      <c r="BI19" s="661"/>
      <c r="BJ19" s="661"/>
      <c r="BK19" s="661"/>
      <c r="BL19" s="661"/>
      <c r="BM19" s="661"/>
      <c r="BN19" s="661"/>
      <c r="BO19" s="661"/>
      <c r="BP19" s="662"/>
      <c r="BQ19" s="720" t="str">
        <f>IF(M19="","",M19)</f>
        <v>同種工事の実績あり</v>
      </c>
      <c r="BR19" s="721"/>
      <c r="BS19" s="721"/>
      <c r="BT19" s="721"/>
      <c r="BU19" s="721"/>
      <c r="BV19" s="721"/>
      <c r="BW19" s="721"/>
      <c r="BX19" s="721"/>
      <c r="BY19" s="721"/>
      <c r="BZ19" s="759" t="s">
        <v>190</v>
      </c>
      <c r="CA19" s="759"/>
      <c r="CB19" s="759"/>
      <c r="CC19" s="759"/>
      <c r="CD19" s="759"/>
      <c r="CE19" s="759"/>
      <c r="CF19" s="759"/>
      <c r="CG19" s="752" t="str">
        <f>IF(BQ19="その他","－",AC19)</f>
        <v>あり</v>
      </c>
      <c r="CH19" s="752"/>
      <c r="CI19" s="752"/>
      <c r="CJ19" s="752"/>
      <c r="CK19" s="752"/>
      <c r="CL19" s="752"/>
      <c r="CM19" s="752"/>
      <c r="CN19" s="752"/>
      <c r="CO19" s="752"/>
      <c r="CP19" s="752"/>
      <c r="CQ19" s="752"/>
      <c r="CR19" s="752"/>
      <c r="CS19" s="752"/>
    </row>
    <row r="20" spans="2:97" ht="13.5" customHeight="1">
      <c r="B20" s="119"/>
      <c r="C20" s="801"/>
      <c r="D20" s="687"/>
      <c r="E20" s="687"/>
      <c r="F20" s="687"/>
      <c r="G20" s="687"/>
      <c r="H20" s="687"/>
      <c r="I20" s="687"/>
      <c r="J20" s="687"/>
      <c r="K20" s="687"/>
      <c r="L20" s="688"/>
      <c r="M20" s="722"/>
      <c r="N20" s="723"/>
      <c r="O20" s="723"/>
      <c r="P20" s="723"/>
      <c r="Q20" s="723"/>
      <c r="R20" s="723"/>
      <c r="S20" s="723"/>
      <c r="T20" s="723"/>
      <c r="U20" s="723"/>
      <c r="V20" s="827" t="s">
        <v>191</v>
      </c>
      <c r="W20" s="827"/>
      <c r="X20" s="827"/>
      <c r="Y20" s="827"/>
      <c r="Z20" s="827"/>
      <c r="AA20" s="827"/>
      <c r="AB20" s="827"/>
      <c r="AC20" s="828" t="str">
        <f>IF(AC19="なし","－","登録番号を記入してください")</f>
        <v>登録番号を記入してください</v>
      </c>
      <c r="AD20" s="828"/>
      <c r="AE20" s="828"/>
      <c r="AF20" s="828"/>
      <c r="AG20" s="828"/>
      <c r="AH20" s="828"/>
      <c r="AI20" s="828"/>
      <c r="AJ20" s="828"/>
      <c r="AK20" s="828"/>
      <c r="AL20" s="828"/>
      <c r="AM20" s="828"/>
      <c r="AN20" s="828"/>
      <c r="AO20" s="828"/>
      <c r="AP20" s="96" t="s">
        <v>188</v>
      </c>
      <c r="AQ20" s="672" t="s">
        <v>144</v>
      </c>
      <c r="AR20" s="672"/>
      <c r="AS20" s="672"/>
      <c r="BF20" s="120"/>
      <c r="BG20" s="763"/>
      <c r="BH20" s="687"/>
      <c r="BI20" s="687"/>
      <c r="BJ20" s="687"/>
      <c r="BK20" s="687"/>
      <c r="BL20" s="687"/>
      <c r="BM20" s="687"/>
      <c r="BN20" s="687"/>
      <c r="BO20" s="687"/>
      <c r="BP20" s="688"/>
      <c r="BQ20" s="722"/>
      <c r="BR20" s="723"/>
      <c r="BS20" s="723"/>
      <c r="BT20" s="723"/>
      <c r="BU20" s="723"/>
      <c r="BV20" s="723"/>
      <c r="BW20" s="723"/>
      <c r="BX20" s="723"/>
      <c r="BY20" s="723"/>
      <c r="BZ20" s="760" t="s">
        <v>191</v>
      </c>
      <c r="CA20" s="760"/>
      <c r="CB20" s="760"/>
      <c r="CC20" s="760"/>
      <c r="CD20" s="760"/>
      <c r="CE20" s="760"/>
      <c r="CF20" s="760"/>
      <c r="CG20" s="753" t="str">
        <f>IF(BQ19="その他","－",AC20)</f>
        <v>登録番号を記入してください</v>
      </c>
      <c r="CH20" s="753"/>
      <c r="CI20" s="753"/>
      <c r="CJ20" s="753"/>
      <c r="CK20" s="753"/>
      <c r="CL20" s="753"/>
      <c r="CM20" s="753"/>
      <c r="CN20" s="753"/>
      <c r="CO20" s="753"/>
      <c r="CP20" s="753"/>
      <c r="CQ20" s="753"/>
      <c r="CR20" s="753"/>
      <c r="CS20" s="753"/>
    </row>
    <row r="21" spans="2:97" ht="13.5" customHeight="1">
      <c r="B21" s="119"/>
      <c r="C21" s="801"/>
      <c r="D21" s="716" t="s">
        <v>192</v>
      </c>
      <c r="E21" s="717"/>
      <c r="F21" s="717"/>
      <c r="G21" s="717"/>
      <c r="H21" s="717"/>
      <c r="I21" s="717"/>
      <c r="J21" s="717"/>
      <c r="K21" s="717"/>
      <c r="L21" s="717"/>
      <c r="M21" s="826" t="s">
        <v>165</v>
      </c>
      <c r="N21" s="826"/>
      <c r="O21" s="826"/>
      <c r="P21" s="826"/>
      <c r="Q21" s="826"/>
      <c r="R21" s="826"/>
      <c r="S21" s="826"/>
      <c r="T21" s="826"/>
      <c r="U21" s="826"/>
      <c r="V21" s="826"/>
      <c r="W21" s="826"/>
      <c r="X21" s="826"/>
      <c r="Y21" s="826"/>
      <c r="Z21" s="826"/>
      <c r="AA21" s="826"/>
      <c r="AB21" s="826"/>
      <c r="AC21" s="826"/>
      <c r="AD21" s="826"/>
      <c r="AE21" s="826"/>
      <c r="AF21" s="826"/>
      <c r="AG21" s="826"/>
      <c r="AH21" s="826"/>
      <c r="AI21" s="826"/>
      <c r="AJ21" s="826"/>
      <c r="AK21" s="826"/>
      <c r="AL21" s="826"/>
      <c r="AM21" s="826"/>
      <c r="AN21" s="826"/>
      <c r="AO21" s="826"/>
      <c r="AP21" s="698" t="s">
        <v>188</v>
      </c>
      <c r="AQ21" s="672" t="s">
        <v>144</v>
      </c>
      <c r="AR21" s="672"/>
      <c r="AS21" s="672"/>
      <c r="BF21" s="120"/>
      <c r="BG21" s="763"/>
      <c r="BH21" s="758" t="s">
        <v>192</v>
      </c>
      <c r="BI21" s="759"/>
      <c r="BJ21" s="759"/>
      <c r="BK21" s="759"/>
      <c r="BL21" s="759"/>
      <c r="BM21" s="759"/>
      <c r="BN21" s="759"/>
      <c r="BO21" s="759"/>
      <c r="BP21" s="759"/>
      <c r="BQ21" s="761" t="str">
        <f>IF(BQ19="その他","　　　　　　　　　　　　　　－",M21)</f>
        <v>平成○○年度　（一）○○○線　○○○○○工事（○○○工）</v>
      </c>
      <c r="BR21" s="761"/>
      <c r="BS21" s="761"/>
      <c r="BT21" s="761"/>
      <c r="BU21" s="761"/>
      <c r="BV21" s="761"/>
      <c r="BW21" s="761"/>
      <c r="BX21" s="761"/>
      <c r="BY21" s="761"/>
      <c r="BZ21" s="761"/>
      <c r="CA21" s="761"/>
      <c r="CB21" s="761"/>
      <c r="CC21" s="761"/>
      <c r="CD21" s="761"/>
      <c r="CE21" s="761"/>
      <c r="CF21" s="761"/>
      <c r="CG21" s="761"/>
      <c r="CH21" s="761"/>
      <c r="CI21" s="761"/>
      <c r="CJ21" s="761"/>
      <c r="CK21" s="761"/>
      <c r="CL21" s="761"/>
      <c r="CM21" s="761"/>
      <c r="CN21" s="761"/>
      <c r="CO21" s="761"/>
      <c r="CP21" s="761"/>
      <c r="CQ21" s="761"/>
      <c r="CR21" s="761"/>
      <c r="CS21" s="761"/>
    </row>
    <row r="22" spans="2:97" ht="13.5" customHeight="1">
      <c r="B22" s="119"/>
      <c r="C22" s="801"/>
      <c r="D22" s="716"/>
      <c r="E22" s="717"/>
      <c r="F22" s="717"/>
      <c r="G22" s="717"/>
      <c r="H22" s="717"/>
      <c r="I22" s="717"/>
      <c r="J22" s="717"/>
      <c r="K22" s="717"/>
      <c r="L22" s="717"/>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26"/>
      <c r="AO22" s="826"/>
      <c r="AP22" s="698"/>
      <c r="AQ22" s="672"/>
      <c r="AR22" s="672"/>
      <c r="AS22" s="672"/>
      <c r="BF22" s="120"/>
      <c r="BG22" s="763"/>
      <c r="BH22" s="758"/>
      <c r="BI22" s="759"/>
      <c r="BJ22" s="759"/>
      <c r="BK22" s="759"/>
      <c r="BL22" s="759"/>
      <c r="BM22" s="759"/>
      <c r="BN22" s="759"/>
      <c r="BO22" s="759"/>
      <c r="BP22" s="759"/>
      <c r="BQ22" s="761"/>
      <c r="BR22" s="761"/>
      <c r="BS22" s="761"/>
      <c r="BT22" s="761"/>
      <c r="BU22" s="761"/>
      <c r="BV22" s="761"/>
      <c r="BW22" s="761"/>
      <c r="BX22" s="761"/>
      <c r="BY22" s="761"/>
      <c r="BZ22" s="761"/>
      <c r="CA22" s="761"/>
      <c r="CB22" s="761"/>
      <c r="CC22" s="761"/>
      <c r="CD22" s="761"/>
      <c r="CE22" s="761"/>
      <c r="CF22" s="761"/>
      <c r="CG22" s="761"/>
      <c r="CH22" s="761"/>
      <c r="CI22" s="761"/>
      <c r="CJ22" s="761"/>
      <c r="CK22" s="761"/>
      <c r="CL22" s="761"/>
      <c r="CM22" s="761"/>
      <c r="CN22" s="761"/>
      <c r="CO22" s="761"/>
      <c r="CP22" s="761"/>
      <c r="CQ22" s="761"/>
      <c r="CR22" s="761"/>
      <c r="CS22" s="761"/>
    </row>
    <row r="23" spans="2:97" ht="13.5" customHeight="1">
      <c r="B23" s="119"/>
      <c r="C23" s="801"/>
      <c r="D23" s="717" t="s">
        <v>154</v>
      </c>
      <c r="E23" s="717"/>
      <c r="F23" s="717"/>
      <c r="G23" s="717"/>
      <c r="H23" s="717"/>
      <c r="I23" s="717"/>
      <c r="J23" s="717"/>
      <c r="K23" s="717"/>
      <c r="L23" s="717"/>
      <c r="M23" s="826" t="s">
        <v>166</v>
      </c>
      <c r="N23" s="826"/>
      <c r="O23" s="826"/>
      <c r="P23" s="826"/>
      <c r="Q23" s="826"/>
      <c r="R23" s="826"/>
      <c r="S23" s="826"/>
      <c r="T23" s="826"/>
      <c r="U23" s="826"/>
      <c r="V23" s="826"/>
      <c r="W23" s="826"/>
      <c r="X23" s="826"/>
      <c r="Y23" s="826"/>
      <c r="Z23" s="826"/>
      <c r="AA23" s="826"/>
      <c r="AB23" s="826"/>
      <c r="AC23" s="826"/>
      <c r="AD23" s="826"/>
      <c r="AE23" s="826"/>
      <c r="AF23" s="826"/>
      <c r="AG23" s="826"/>
      <c r="AH23" s="826"/>
      <c r="AI23" s="826"/>
      <c r="AJ23" s="826"/>
      <c r="AK23" s="826"/>
      <c r="AL23" s="826"/>
      <c r="AM23" s="826"/>
      <c r="AN23" s="826"/>
      <c r="AO23" s="826"/>
      <c r="AP23" s="698" t="s">
        <v>188</v>
      </c>
      <c r="AQ23" s="672" t="s">
        <v>144</v>
      </c>
      <c r="AR23" s="672"/>
      <c r="AS23" s="672"/>
      <c r="BF23" s="120"/>
      <c r="BG23" s="763"/>
      <c r="BH23" s="759" t="s">
        <v>154</v>
      </c>
      <c r="BI23" s="759"/>
      <c r="BJ23" s="759"/>
      <c r="BK23" s="759"/>
      <c r="BL23" s="759"/>
      <c r="BM23" s="759"/>
      <c r="BN23" s="759"/>
      <c r="BO23" s="759"/>
      <c r="BP23" s="759"/>
      <c r="BQ23" s="761" t="str">
        <f>IF(BQ19="その他","　　　　　　　　　　　　　　－",M23)</f>
        <v>静岡県○○○○事務所</v>
      </c>
      <c r="BR23" s="761"/>
      <c r="BS23" s="761"/>
      <c r="BT23" s="761"/>
      <c r="BU23" s="761"/>
      <c r="BV23" s="761"/>
      <c r="BW23" s="761"/>
      <c r="BX23" s="761"/>
      <c r="BY23" s="761"/>
      <c r="BZ23" s="761"/>
      <c r="CA23" s="761"/>
      <c r="CB23" s="761"/>
      <c r="CC23" s="761"/>
      <c r="CD23" s="761"/>
      <c r="CE23" s="761"/>
      <c r="CF23" s="761"/>
      <c r="CG23" s="761"/>
      <c r="CH23" s="761"/>
      <c r="CI23" s="761"/>
      <c r="CJ23" s="761"/>
      <c r="CK23" s="761"/>
      <c r="CL23" s="761"/>
      <c r="CM23" s="761"/>
      <c r="CN23" s="761"/>
      <c r="CO23" s="761"/>
      <c r="CP23" s="761"/>
      <c r="CQ23" s="761"/>
      <c r="CR23" s="761"/>
      <c r="CS23" s="761"/>
    </row>
    <row r="24" spans="2:97">
      <c r="B24" s="119"/>
      <c r="C24" s="801"/>
      <c r="D24" s="717"/>
      <c r="E24" s="717"/>
      <c r="F24" s="717"/>
      <c r="G24" s="717"/>
      <c r="H24" s="717"/>
      <c r="I24" s="717"/>
      <c r="J24" s="717"/>
      <c r="K24" s="717"/>
      <c r="L24" s="717"/>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698"/>
      <c r="AQ24" s="672"/>
      <c r="AR24" s="672"/>
      <c r="AS24" s="672"/>
      <c r="BF24" s="120"/>
      <c r="BG24" s="763"/>
      <c r="BH24" s="759"/>
      <c r="BI24" s="759"/>
      <c r="BJ24" s="759"/>
      <c r="BK24" s="759"/>
      <c r="BL24" s="759"/>
      <c r="BM24" s="759"/>
      <c r="BN24" s="759"/>
      <c r="BO24" s="759"/>
      <c r="BP24" s="759"/>
      <c r="BQ24" s="761"/>
      <c r="BR24" s="761"/>
      <c r="BS24" s="761"/>
      <c r="BT24" s="761"/>
      <c r="BU24" s="761"/>
      <c r="BV24" s="761"/>
      <c r="BW24" s="761"/>
      <c r="BX24" s="761"/>
      <c r="BY24" s="761"/>
      <c r="BZ24" s="761"/>
      <c r="CA24" s="761"/>
      <c r="CB24" s="761"/>
      <c r="CC24" s="761"/>
      <c r="CD24" s="761"/>
      <c r="CE24" s="761"/>
      <c r="CF24" s="761"/>
      <c r="CG24" s="761"/>
      <c r="CH24" s="761"/>
      <c r="CI24" s="761"/>
      <c r="CJ24" s="761"/>
      <c r="CK24" s="761"/>
      <c r="CL24" s="761"/>
      <c r="CM24" s="761"/>
      <c r="CN24" s="761"/>
      <c r="CO24" s="761"/>
      <c r="CP24" s="761"/>
      <c r="CQ24" s="761"/>
      <c r="CR24" s="761"/>
      <c r="CS24" s="761"/>
    </row>
    <row r="25" spans="2:97" ht="13.5" customHeight="1">
      <c r="B25" s="119"/>
      <c r="C25" s="801"/>
      <c r="D25" s="717" t="s">
        <v>155</v>
      </c>
      <c r="E25" s="717"/>
      <c r="F25" s="717"/>
      <c r="G25" s="717"/>
      <c r="H25" s="717"/>
      <c r="I25" s="717"/>
      <c r="J25" s="717"/>
      <c r="K25" s="717"/>
      <c r="L25" s="717"/>
      <c r="M25" s="826" t="s">
        <v>167</v>
      </c>
      <c r="N25" s="826"/>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6"/>
      <c r="AL25" s="826"/>
      <c r="AM25" s="826"/>
      <c r="AN25" s="826"/>
      <c r="AO25" s="826"/>
      <c r="AP25" s="685" t="s">
        <v>188</v>
      </c>
      <c r="AQ25" s="672" t="s">
        <v>144</v>
      </c>
      <c r="AR25" s="672"/>
      <c r="AS25" s="672"/>
      <c r="BF25" s="120"/>
      <c r="BG25" s="763"/>
      <c r="BH25" s="759" t="s">
        <v>155</v>
      </c>
      <c r="BI25" s="759"/>
      <c r="BJ25" s="759"/>
      <c r="BK25" s="759"/>
      <c r="BL25" s="759"/>
      <c r="BM25" s="759"/>
      <c r="BN25" s="759"/>
      <c r="BO25" s="759"/>
      <c r="BP25" s="759"/>
      <c r="BQ25" s="761" t="str">
        <f>IF(BQ19="その他","　　　　　　　　　　　　　　－",M25)</f>
        <v>静岡県　○○市　○○区　○○地内</v>
      </c>
      <c r="BR25" s="761"/>
      <c r="BS25" s="761"/>
      <c r="BT25" s="761"/>
      <c r="BU25" s="761"/>
      <c r="BV25" s="761"/>
      <c r="BW25" s="761"/>
      <c r="BX25" s="761"/>
      <c r="BY25" s="761"/>
      <c r="BZ25" s="761"/>
      <c r="CA25" s="761"/>
      <c r="CB25" s="761"/>
      <c r="CC25" s="761"/>
      <c r="CD25" s="761"/>
      <c r="CE25" s="761"/>
      <c r="CF25" s="761"/>
      <c r="CG25" s="761"/>
      <c r="CH25" s="761"/>
      <c r="CI25" s="761"/>
      <c r="CJ25" s="761"/>
      <c r="CK25" s="761"/>
      <c r="CL25" s="761"/>
      <c r="CM25" s="761"/>
      <c r="CN25" s="761"/>
      <c r="CO25" s="761"/>
      <c r="CP25" s="761"/>
      <c r="CQ25" s="761"/>
      <c r="CR25" s="761"/>
      <c r="CS25" s="761"/>
    </row>
    <row r="26" spans="2:97">
      <c r="B26" s="119"/>
      <c r="C26" s="801"/>
      <c r="D26" s="717"/>
      <c r="E26" s="717"/>
      <c r="F26" s="717"/>
      <c r="G26" s="717"/>
      <c r="H26" s="717"/>
      <c r="I26" s="717"/>
      <c r="J26" s="717"/>
      <c r="K26" s="717"/>
      <c r="L26" s="717"/>
      <c r="M26" s="826"/>
      <c r="N26" s="826"/>
      <c r="O26" s="826"/>
      <c r="P26" s="826"/>
      <c r="Q26" s="826"/>
      <c r="R26" s="826"/>
      <c r="S26" s="826"/>
      <c r="T26" s="826"/>
      <c r="U26" s="826"/>
      <c r="V26" s="826"/>
      <c r="W26" s="826"/>
      <c r="X26" s="826"/>
      <c r="Y26" s="826"/>
      <c r="Z26" s="826"/>
      <c r="AA26" s="826"/>
      <c r="AB26" s="826"/>
      <c r="AC26" s="826"/>
      <c r="AD26" s="826"/>
      <c r="AE26" s="826"/>
      <c r="AF26" s="826"/>
      <c r="AG26" s="826"/>
      <c r="AH26" s="826"/>
      <c r="AI26" s="826"/>
      <c r="AJ26" s="826"/>
      <c r="AK26" s="826"/>
      <c r="AL26" s="826"/>
      <c r="AM26" s="826"/>
      <c r="AN26" s="826"/>
      <c r="AO26" s="826"/>
      <c r="AP26" s="685"/>
      <c r="AQ26" s="672"/>
      <c r="AR26" s="672"/>
      <c r="AS26" s="672"/>
      <c r="BF26" s="120"/>
      <c r="BG26" s="763"/>
      <c r="BH26" s="759"/>
      <c r="BI26" s="759"/>
      <c r="BJ26" s="759"/>
      <c r="BK26" s="759"/>
      <c r="BL26" s="759"/>
      <c r="BM26" s="759"/>
      <c r="BN26" s="759"/>
      <c r="BO26" s="759"/>
      <c r="BP26" s="759"/>
      <c r="BQ26" s="761"/>
      <c r="BR26" s="761"/>
      <c r="BS26" s="761"/>
      <c r="BT26" s="761"/>
      <c r="BU26" s="761"/>
      <c r="BV26" s="761"/>
      <c r="BW26" s="761"/>
      <c r="BX26" s="761"/>
      <c r="BY26" s="761"/>
      <c r="BZ26" s="761"/>
      <c r="CA26" s="761"/>
      <c r="CB26" s="761"/>
      <c r="CC26" s="761"/>
      <c r="CD26" s="761"/>
      <c r="CE26" s="761"/>
      <c r="CF26" s="761"/>
      <c r="CG26" s="761"/>
      <c r="CH26" s="761"/>
      <c r="CI26" s="761"/>
      <c r="CJ26" s="761"/>
      <c r="CK26" s="761"/>
      <c r="CL26" s="761"/>
      <c r="CM26" s="761"/>
      <c r="CN26" s="761"/>
      <c r="CO26" s="761"/>
      <c r="CP26" s="761"/>
      <c r="CQ26" s="761"/>
      <c r="CR26" s="761"/>
      <c r="CS26" s="761"/>
    </row>
    <row r="27" spans="2:97" ht="13.5" customHeight="1">
      <c r="B27" s="119"/>
      <c r="C27" s="801"/>
      <c r="D27" s="716" t="s">
        <v>168</v>
      </c>
      <c r="E27" s="717"/>
      <c r="F27" s="717"/>
      <c r="G27" s="717"/>
      <c r="H27" s="717"/>
      <c r="I27" s="717"/>
      <c r="J27" s="717"/>
      <c r="K27" s="717"/>
      <c r="L27" s="717"/>
      <c r="M27" s="814" t="s">
        <v>193</v>
      </c>
      <c r="N27" s="815"/>
      <c r="O27" s="815"/>
      <c r="P27" s="815"/>
      <c r="Q27" s="815"/>
      <c r="R27" s="815"/>
      <c r="S27" s="815"/>
      <c r="T27" s="815"/>
      <c r="U27" s="815"/>
      <c r="V27" s="815"/>
      <c r="W27" s="815"/>
      <c r="X27" s="815"/>
      <c r="Y27" s="815"/>
      <c r="Z27" s="815"/>
      <c r="AA27" s="815"/>
      <c r="AB27" s="815"/>
      <c r="AC27" s="815"/>
      <c r="AD27" s="818" t="s">
        <v>169</v>
      </c>
      <c r="AE27" s="820"/>
      <c r="AF27" s="820"/>
      <c r="AG27" s="820"/>
      <c r="AH27" s="820"/>
      <c r="AI27" s="820"/>
      <c r="AJ27" s="822"/>
      <c r="AK27" s="822"/>
      <c r="AL27" s="822"/>
      <c r="AM27" s="822"/>
      <c r="AN27" s="822"/>
      <c r="AO27" s="823"/>
      <c r="AP27" s="685" t="s">
        <v>188</v>
      </c>
      <c r="AQ27" s="672" t="s">
        <v>144</v>
      </c>
      <c r="AR27" s="672"/>
      <c r="AS27" s="672"/>
      <c r="BF27" s="120"/>
      <c r="BG27" s="763"/>
      <c r="BH27" s="758" t="s">
        <v>168</v>
      </c>
      <c r="BI27" s="759"/>
      <c r="BJ27" s="759"/>
      <c r="BK27" s="759"/>
      <c r="BL27" s="759"/>
      <c r="BM27" s="759"/>
      <c r="BN27" s="759"/>
      <c r="BO27" s="759"/>
      <c r="BP27" s="759"/>
      <c r="BQ27" s="767" t="str">
        <f>IF(BQ19="その他","",M27)</f>
        <v>（消費税込みの金額を記載すること）</v>
      </c>
      <c r="BR27" s="768"/>
      <c r="BS27" s="768"/>
      <c r="BT27" s="768"/>
      <c r="BU27" s="768"/>
      <c r="BV27" s="768"/>
      <c r="BW27" s="768"/>
      <c r="BX27" s="768"/>
      <c r="BY27" s="768"/>
      <c r="BZ27" s="768"/>
      <c r="CA27" s="768"/>
      <c r="CB27" s="768"/>
      <c r="CC27" s="768"/>
      <c r="CD27" s="768"/>
      <c r="CE27" s="768"/>
      <c r="CF27" s="768"/>
      <c r="CG27" s="768"/>
      <c r="CH27" s="673" t="s">
        <v>169</v>
      </c>
      <c r="CI27" s="765"/>
      <c r="CJ27" s="765"/>
      <c r="CK27" s="765"/>
      <c r="CL27" s="765"/>
      <c r="CM27" s="765"/>
      <c r="CN27" s="771"/>
      <c r="CO27" s="771"/>
      <c r="CP27" s="771"/>
      <c r="CQ27" s="771"/>
      <c r="CR27" s="771"/>
      <c r="CS27" s="772"/>
    </row>
    <row r="28" spans="2:97" ht="13.5" customHeight="1">
      <c r="B28" s="119"/>
      <c r="C28" s="801"/>
      <c r="D28" s="716"/>
      <c r="E28" s="717"/>
      <c r="F28" s="717"/>
      <c r="G28" s="717"/>
      <c r="H28" s="717"/>
      <c r="I28" s="717"/>
      <c r="J28" s="717"/>
      <c r="K28" s="717"/>
      <c r="L28" s="717"/>
      <c r="M28" s="816"/>
      <c r="N28" s="817"/>
      <c r="O28" s="817"/>
      <c r="P28" s="817"/>
      <c r="Q28" s="817"/>
      <c r="R28" s="817"/>
      <c r="S28" s="817"/>
      <c r="T28" s="817"/>
      <c r="U28" s="817"/>
      <c r="V28" s="817"/>
      <c r="W28" s="817"/>
      <c r="X28" s="817"/>
      <c r="Y28" s="817"/>
      <c r="Z28" s="817"/>
      <c r="AA28" s="817"/>
      <c r="AB28" s="817"/>
      <c r="AC28" s="817"/>
      <c r="AD28" s="819"/>
      <c r="AE28" s="821"/>
      <c r="AF28" s="821"/>
      <c r="AG28" s="821"/>
      <c r="AH28" s="821"/>
      <c r="AI28" s="821"/>
      <c r="AJ28" s="824"/>
      <c r="AK28" s="824"/>
      <c r="AL28" s="824"/>
      <c r="AM28" s="824"/>
      <c r="AN28" s="824"/>
      <c r="AO28" s="825"/>
      <c r="AP28" s="685"/>
      <c r="AQ28" s="672"/>
      <c r="AR28" s="672"/>
      <c r="AS28" s="672"/>
      <c r="BF28" s="120"/>
      <c r="BG28" s="763"/>
      <c r="BH28" s="758"/>
      <c r="BI28" s="759"/>
      <c r="BJ28" s="759"/>
      <c r="BK28" s="759"/>
      <c r="BL28" s="759"/>
      <c r="BM28" s="759"/>
      <c r="BN28" s="759"/>
      <c r="BO28" s="759"/>
      <c r="BP28" s="759"/>
      <c r="BQ28" s="769"/>
      <c r="BR28" s="770"/>
      <c r="BS28" s="770"/>
      <c r="BT28" s="770"/>
      <c r="BU28" s="770"/>
      <c r="BV28" s="770"/>
      <c r="BW28" s="770"/>
      <c r="BX28" s="770"/>
      <c r="BY28" s="770"/>
      <c r="BZ28" s="770"/>
      <c r="CA28" s="770"/>
      <c r="CB28" s="770"/>
      <c r="CC28" s="770"/>
      <c r="CD28" s="770"/>
      <c r="CE28" s="770"/>
      <c r="CF28" s="770"/>
      <c r="CG28" s="770"/>
      <c r="CH28" s="674"/>
      <c r="CI28" s="766"/>
      <c r="CJ28" s="766"/>
      <c r="CK28" s="766"/>
      <c r="CL28" s="766"/>
      <c r="CM28" s="766"/>
      <c r="CN28" s="773"/>
      <c r="CO28" s="773"/>
      <c r="CP28" s="773"/>
      <c r="CQ28" s="773"/>
      <c r="CR28" s="773"/>
      <c r="CS28" s="774"/>
    </row>
    <row r="29" spans="2:97">
      <c r="B29" s="119"/>
      <c r="C29" s="801"/>
      <c r="D29" s="716" t="s">
        <v>194</v>
      </c>
      <c r="E29" s="717"/>
      <c r="F29" s="717"/>
      <c r="G29" s="717"/>
      <c r="H29" s="717"/>
      <c r="I29" s="717"/>
      <c r="J29" s="717"/>
      <c r="K29" s="717"/>
      <c r="L29" s="717"/>
      <c r="M29" s="98"/>
      <c r="N29" s="99"/>
      <c r="O29" s="718" t="s">
        <v>475</v>
      </c>
      <c r="P29" s="718"/>
      <c r="Q29" s="679"/>
      <c r="R29" s="679"/>
      <c r="S29" s="683" t="s">
        <v>346</v>
      </c>
      <c r="T29" s="679"/>
      <c r="U29" s="679"/>
      <c r="V29" s="683" t="s">
        <v>347</v>
      </c>
      <c r="W29" s="679"/>
      <c r="X29" s="679"/>
      <c r="Y29" s="683" t="s">
        <v>348</v>
      </c>
      <c r="Z29" s="812" t="s">
        <v>349</v>
      </c>
      <c r="AA29" s="812"/>
      <c r="AB29" s="812"/>
      <c r="AC29" s="718" t="s">
        <v>475</v>
      </c>
      <c r="AD29" s="718"/>
      <c r="AE29" s="679"/>
      <c r="AF29" s="679"/>
      <c r="AG29" s="683" t="s">
        <v>346</v>
      </c>
      <c r="AH29" s="679"/>
      <c r="AI29" s="679"/>
      <c r="AJ29" s="683" t="s">
        <v>347</v>
      </c>
      <c r="AK29" s="679"/>
      <c r="AL29" s="679"/>
      <c r="AM29" s="683" t="s">
        <v>197</v>
      </c>
      <c r="AN29" s="99"/>
      <c r="AO29" s="121"/>
      <c r="AP29" s="96"/>
      <c r="AQ29" s="47"/>
      <c r="AR29" s="47"/>
      <c r="AS29" s="47"/>
      <c r="BF29" s="120"/>
      <c r="BG29" s="763"/>
      <c r="BH29" s="758" t="s">
        <v>194</v>
      </c>
      <c r="BI29" s="759"/>
      <c r="BJ29" s="759"/>
      <c r="BK29" s="759"/>
      <c r="BL29" s="759"/>
      <c r="BM29" s="759"/>
      <c r="BN29" s="759"/>
      <c r="BO29" s="759"/>
      <c r="BP29" s="759"/>
      <c r="BQ29" s="100"/>
      <c r="BR29" s="101"/>
      <c r="BS29" s="681" t="str">
        <f>O29</f>
        <v>平成</v>
      </c>
      <c r="BT29" s="681"/>
      <c r="BU29" s="677" t="str">
        <f>IF(Q29="","",Q29)</f>
        <v/>
      </c>
      <c r="BV29" s="677"/>
      <c r="BW29" s="675" t="s">
        <v>195</v>
      </c>
      <c r="BX29" s="677" t="str">
        <f>IF(T29="","",T29)</f>
        <v/>
      </c>
      <c r="BY29" s="677"/>
      <c r="BZ29" s="675" t="s">
        <v>196</v>
      </c>
      <c r="CA29" s="677" t="str">
        <f>IF(W29="","",W29)</f>
        <v/>
      </c>
      <c r="CB29" s="677"/>
      <c r="CC29" s="675" t="s">
        <v>197</v>
      </c>
      <c r="CD29" s="681" t="s">
        <v>198</v>
      </c>
      <c r="CE29" s="681"/>
      <c r="CF29" s="681"/>
      <c r="CG29" s="681" t="str">
        <f>AC29</f>
        <v>平成</v>
      </c>
      <c r="CH29" s="681"/>
      <c r="CI29" s="677" t="str">
        <f>IF(AE29="","",AE29)</f>
        <v/>
      </c>
      <c r="CJ29" s="677"/>
      <c r="CK29" s="675" t="s">
        <v>195</v>
      </c>
      <c r="CL29" s="677" t="str">
        <f>IF(AH29="","",AH29)</f>
        <v/>
      </c>
      <c r="CM29" s="677"/>
      <c r="CN29" s="675" t="s">
        <v>196</v>
      </c>
      <c r="CO29" s="677" t="str">
        <f>IF(AK29="","",AK29)</f>
        <v/>
      </c>
      <c r="CP29" s="677"/>
      <c r="CQ29" s="675" t="s">
        <v>197</v>
      </c>
      <c r="CR29" s="101"/>
      <c r="CS29" s="122"/>
    </row>
    <row r="30" spans="2:97">
      <c r="B30" s="119"/>
      <c r="C30" s="801"/>
      <c r="D30" s="716"/>
      <c r="E30" s="717"/>
      <c r="F30" s="717"/>
      <c r="G30" s="717"/>
      <c r="H30" s="717"/>
      <c r="I30" s="717"/>
      <c r="J30" s="717"/>
      <c r="K30" s="717"/>
      <c r="L30" s="717"/>
      <c r="M30" s="123"/>
      <c r="N30" s="105"/>
      <c r="O30" s="719"/>
      <c r="P30" s="719"/>
      <c r="Q30" s="680"/>
      <c r="R30" s="680"/>
      <c r="S30" s="684"/>
      <c r="T30" s="680"/>
      <c r="U30" s="680"/>
      <c r="V30" s="684"/>
      <c r="W30" s="680"/>
      <c r="X30" s="680"/>
      <c r="Y30" s="684"/>
      <c r="Z30" s="813"/>
      <c r="AA30" s="813"/>
      <c r="AB30" s="813"/>
      <c r="AC30" s="719"/>
      <c r="AD30" s="719"/>
      <c r="AE30" s="680"/>
      <c r="AF30" s="680"/>
      <c r="AG30" s="684"/>
      <c r="AH30" s="680"/>
      <c r="AI30" s="680"/>
      <c r="AJ30" s="684"/>
      <c r="AK30" s="680"/>
      <c r="AL30" s="680"/>
      <c r="AM30" s="684"/>
      <c r="AN30" s="124"/>
      <c r="AO30" s="125"/>
      <c r="AP30" s="96"/>
      <c r="AQ30" s="47"/>
      <c r="AR30" s="47"/>
      <c r="AS30" s="47"/>
      <c r="BF30" s="120"/>
      <c r="BG30" s="763"/>
      <c r="BH30" s="758"/>
      <c r="BI30" s="759"/>
      <c r="BJ30" s="759"/>
      <c r="BK30" s="759"/>
      <c r="BL30" s="759"/>
      <c r="BM30" s="759"/>
      <c r="BN30" s="759"/>
      <c r="BO30" s="759"/>
      <c r="BP30" s="759"/>
      <c r="BQ30" s="126"/>
      <c r="BR30" s="110"/>
      <c r="BS30" s="682"/>
      <c r="BT30" s="682"/>
      <c r="BU30" s="678"/>
      <c r="BV30" s="678"/>
      <c r="BW30" s="676"/>
      <c r="BX30" s="678"/>
      <c r="BY30" s="678"/>
      <c r="BZ30" s="676"/>
      <c r="CA30" s="678"/>
      <c r="CB30" s="678"/>
      <c r="CC30" s="676"/>
      <c r="CD30" s="682"/>
      <c r="CE30" s="682"/>
      <c r="CF30" s="682"/>
      <c r="CG30" s="682"/>
      <c r="CH30" s="682"/>
      <c r="CI30" s="678"/>
      <c r="CJ30" s="678"/>
      <c r="CK30" s="676"/>
      <c r="CL30" s="678"/>
      <c r="CM30" s="678"/>
      <c r="CN30" s="676"/>
      <c r="CO30" s="678"/>
      <c r="CP30" s="678"/>
      <c r="CQ30" s="676"/>
      <c r="CR30" s="127"/>
      <c r="CS30" s="128"/>
    </row>
    <row r="31" spans="2:97" ht="13.5" customHeight="1">
      <c r="B31" s="119"/>
      <c r="C31" s="801"/>
      <c r="D31" s="710" t="s">
        <v>170</v>
      </c>
      <c r="E31" s="711"/>
      <c r="F31" s="711"/>
      <c r="G31" s="711"/>
      <c r="H31" s="711"/>
      <c r="I31" s="711"/>
      <c r="J31" s="711"/>
      <c r="K31" s="711"/>
      <c r="L31" s="712"/>
      <c r="M31" s="803" t="s">
        <v>199</v>
      </c>
      <c r="N31" s="804"/>
      <c r="O31" s="804"/>
      <c r="P31" s="804"/>
      <c r="Q31" s="804"/>
      <c r="R31" s="804"/>
      <c r="S31" s="804"/>
      <c r="T31" s="804"/>
      <c r="U31" s="804"/>
      <c r="V31" s="804"/>
      <c r="W31" s="804"/>
      <c r="X31" s="804"/>
      <c r="Y31" s="804"/>
      <c r="Z31" s="804"/>
      <c r="AA31" s="804"/>
      <c r="AB31" s="804"/>
      <c r="AC31" s="804"/>
      <c r="AD31" s="804"/>
      <c r="AE31" s="804"/>
      <c r="AF31" s="804"/>
      <c r="AG31" s="804"/>
      <c r="AH31" s="804"/>
      <c r="AI31" s="804"/>
      <c r="AJ31" s="804"/>
      <c r="AK31" s="804"/>
      <c r="AL31" s="804"/>
      <c r="AM31" s="804"/>
      <c r="AN31" s="804"/>
      <c r="AO31" s="805"/>
      <c r="AP31" s="698" t="s">
        <v>188</v>
      </c>
      <c r="AQ31" s="672" t="s">
        <v>144</v>
      </c>
      <c r="AR31" s="672"/>
      <c r="AS31" s="672"/>
      <c r="BF31" s="120"/>
      <c r="BG31" s="763"/>
      <c r="BH31" s="660" t="s">
        <v>170</v>
      </c>
      <c r="BI31" s="661"/>
      <c r="BJ31" s="661"/>
      <c r="BK31" s="661"/>
      <c r="BL31" s="661"/>
      <c r="BM31" s="661"/>
      <c r="BN31" s="661"/>
      <c r="BO31" s="661"/>
      <c r="BP31" s="662"/>
      <c r="BQ31" s="775" t="str">
        <f>IF(BQ19="その他","　　　　　　　　　　　　　　　　　－",M31)</f>
        <v>単体受注は単体と記載し、共同企業体は共同企業体名とその構成員名を記載（甲型の場合は出資比率（％）を、乙型の場合は分担施工金額（百万円）も記載）</v>
      </c>
      <c r="BR31" s="776"/>
      <c r="BS31" s="776"/>
      <c r="BT31" s="776"/>
      <c r="BU31" s="776"/>
      <c r="BV31" s="776"/>
      <c r="BW31" s="776"/>
      <c r="BX31" s="776"/>
      <c r="BY31" s="776"/>
      <c r="BZ31" s="776"/>
      <c r="CA31" s="776"/>
      <c r="CB31" s="776"/>
      <c r="CC31" s="776"/>
      <c r="CD31" s="776"/>
      <c r="CE31" s="776"/>
      <c r="CF31" s="776"/>
      <c r="CG31" s="776"/>
      <c r="CH31" s="776"/>
      <c r="CI31" s="776"/>
      <c r="CJ31" s="776"/>
      <c r="CK31" s="776"/>
      <c r="CL31" s="776"/>
      <c r="CM31" s="776"/>
      <c r="CN31" s="776"/>
      <c r="CO31" s="776"/>
      <c r="CP31" s="776"/>
      <c r="CQ31" s="776"/>
      <c r="CR31" s="776"/>
      <c r="CS31" s="777"/>
    </row>
    <row r="32" spans="2:97" ht="13.5" customHeight="1">
      <c r="B32" s="129"/>
      <c r="C32" s="801"/>
      <c r="D32" s="713"/>
      <c r="E32" s="784"/>
      <c r="F32" s="784"/>
      <c r="G32" s="784"/>
      <c r="H32" s="784"/>
      <c r="I32" s="784"/>
      <c r="J32" s="784"/>
      <c r="K32" s="784"/>
      <c r="L32" s="715"/>
      <c r="M32" s="806"/>
      <c r="N32" s="807"/>
      <c r="O32" s="807"/>
      <c r="P32" s="807"/>
      <c r="Q32" s="807"/>
      <c r="R32" s="807"/>
      <c r="S32" s="807"/>
      <c r="T32" s="807"/>
      <c r="U32" s="807"/>
      <c r="V32" s="807"/>
      <c r="W32" s="807"/>
      <c r="X32" s="807"/>
      <c r="Y32" s="807"/>
      <c r="Z32" s="807"/>
      <c r="AA32" s="807"/>
      <c r="AB32" s="807"/>
      <c r="AC32" s="807"/>
      <c r="AD32" s="807"/>
      <c r="AE32" s="807"/>
      <c r="AF32" s="807"/>
      <c r="AG32" s="807"/>
      <c r="AH32" s="807"/>
      <c r="AI32" s="807"/>
      <c r="AJ32" s="807"/>
      <c r="AK32" s="807"/>
      <c r="AL32" s="807"/>
      <c r="AM32" s="807"/>
      <c r="AN32" s="807"/>
      <c r="AO32" s="808"/>
      <c r="AP32" s="698"/>
      <c r="AQ32" s="672"/>
      <c r="AR32" s="672"/>
      <c r="AS32" s="672"/>
      <c r="AT32" s="90"/>
      <c r="AU32" s="90"/>
      <c r="AV32" s="90"/>
      <c r="AW32" s="90"/>
      <c r="AX32" s="90"/>
      <c r="AY32" s="90"/>
      <c r="AZ32" s="90"/>
      <c r="BA32" s="90"/>
      <c r="BB32" s="90"/>
      <c r="BC32" s="90"/>
      <c r="BD32" s="90"/>
      <c r="BF32" s="130"/>
      <c r="BG32" s="763"/>
      <c r="BH32" s="663"/>
      <c r="BI32" s="664"/>
      <c r="BJ32" s="664"/>
      <c r="BK32" s="664"/>
      <c r="BL32" s="664"/>
      <c r="BM32" s="664"/>
      <c r="BN32" s="664"/>
      <c r="BO32" s="664"/>
      <c r="BP32" s="665"/>
      <c r="BQ32" s="778"/>
      <c r="BR32" s="779"/>
      <c r="BS32" s="779"/>
      <c r="BT32" s="779"/>
      <c r="BU32" s="779"/>
      <c r="BV32" s="779"/>
      <c r="BW32" s="779"/>
      <c r="BX32" s="779"/>
      <c r="BY32" s="779"/>
      <c r="BZ32" s="779"/>
      <c r="CA32" s="779"/>
      <c r="CB32" s="779"/>
      <c r="CC32" s="779"/>
      <c r="CD32" s="779"/>
      <c r="CE32" s="779"/>
      <c r="CF32" s="779"/>
      <c r="CG32" s="779"/>
      <c r="CH32" s="779"/>
      <c r="CI32" s="779"/>
      <c r="CJ32" s="779"/>
      <c r="CK32" s="779"/>
      <c r="CL32" s="779"/>
      <c r="CM32" s="779"/>
      <c r="CN32" s="779"/>
      <c r="CO32" s="779"/>
      <c r="CP32" s="779"/>
      <c r="CQ32" s="779"/>
      <c r="CR32" s="779"/>
      <c r="CS32" s="780"/>
    </row>
    <row r="33" spans="2:98">
      <c r="B33" s="129"/>
      <c r="C33" s="801"/>
      <c r="D33" s="785"/>
      <c r="E33" s="786"/>
      <c r="F33" s="786"/>
      <c r="G33" s="786"/>
      <c r="H33" s="786"/>
      <c r="I33" s="786"/>
      <c r="J33" s="786"/>
      <c r="K33" s="786"/>
      <c r="L33" s="787"/>
      <c r="M33" s="809"/>
      <c r="N33" s="810"/>
      <c r="O33" s="810"/>
      <c r="P33" s="810"/>
      <c r="Q33" s="810"/>
      <c r="R33" s="810"/>
      <c r="S33" s="810"/>
      <c r="T33" s="810"/>
      <c r="U33" s="810"/>
      <c r="V33" s="810"/>
      <c r="W33" s="810"/>
      <c r="X33" s="810"/>
      <c r="Y33" s="810"/>
      <c r="Z33" s="810"/>
      <c r="AA33" s="810"/>
      <c r="AB33" s="810"/>
      <c r="AC33" s="810"/>
      <c r="AD33" s="810"/>
      <c r="AE33" s="810"/>
      <c r="AF33" s="810"/>
      <c r="AG33" s="810"/>
      <c r="AH33" s="810"/>
      <c r="AI33" s="810"/>
      <c r="AJ33" s="810"/>
      <c r="AK33" s="810"/>
      <c r="AL33" s="810"/>
      <c r="AM33" s="810"/>
      <c r="AN33" s="810"/>
      <c r="AO33" s="811"/>
      <c r="AP33" s="698"/>
      <c r="AQ33" s="672"/>
      <c r="AR33" s="672"/>
      <c r="AS33" s="672"/>
      <c r="AT33" s="90"/>
      <c r="AU33" s="90"/>
      <c r="AV33" s="90"/>
      <c r="AW33" s="90"/>
      <c r="AX33" s="90"/>
      <c r="AY33" s="90"/>
      <c r="AZ33" s="90"/>
      <c r="BA33" s="90"/>
      <c r="BB33" s="90"/>
      <c r="BC33" s="90"/>
      <c r="BD33" s="90"/>
      <c r="BF33" s="130"/>
      <c r="BG33" s="763"/>
      <c r="BH33" s="686"/>
      <c r="BI33" s="687"/>
      <c r="BJ33" s="687"/>
      <c r="BK33" s="687"/>
      <c r="BL33" s="687"/>
      <c r="BM33" s="687"/>
      <c r="BN33" s="687"/>
      <c r="BO33" s="687"/>
      <c r="BP33" s="688"/>
      <c r="BQ33" s="781"/>
      <c r="BR33" s="782"/>
      <c r="BS33" s="782"/>
      <c r="BT33" s="782"/>
      <c r="BU33" s="782"/>
      <c r="BV33" s="782"/>
      <c r="BW33" s="782"/>
      <c r="BX33" s="782"/>
      <c r="BY33" s="782"/>
      <c r="BZ33" s="782"/>
      <c r="CA33" s="782"/>
      <c r="CB33" s="782"/>
      <c r="CC33" s="782"/>
      <c r="CD33" s="782"/>
      <c r="CE33" s="782"/>
      <c r="CF33" s="782"/>
      <c r="CG33" s="782"/>
      <c r="CH33" s="782"/>
      <c r="CI33" s="782"/>
      <c r="CJ33" s="782"/>
      <c r="CK33" s="782"/>
      <c r="CL33" s="782"/>
      <c r="CM33" s="782"/>
      <c r="CN33" s="782"/>
      <c r="CO33" s="782"/>
      <c r="CP33" s="782"/>
      <c r="CQ33" s="782"/>
      <c r="CR33" s="782"/>
      <c r="CS33" s="783"/>
    </row>
    <row r="34" spans="2:98" ht="13.5" customHeight="1">
      <c r="B34" s="119"/>
      <c r="C34" s="801"/>
      <c r="D34" s="710" t="s">
        <v>171</v>
      </c>
      <c r="E34" s="711"/>
      <c r="F34" s="711"/>
      <c r="G34" s="711"/>
      <c r="H34" s="711"/>
      <c r="I34" s="711"/>
      <c r="J34" s="711"/>
      <c r="K34" s="711"/>
      <c r="L34" s="712"/>
      <c r="M34" s="788" t="s">
        <v>200</v>
      </c>
      <c r="N34" s="789"/>
      <c r="O34" s="789"/>
      <c r="P34" s="789"/>
      <c r="Q34" s="789"/>
      <c r="R34" s="789"/>
      <c r="S34" s="789"/>
      <c r="T34" s="789"/>
      <c r="U34" s="789"/>
      <c r="V34" s="789"/>
      <c r="W34" s="789"/>
      <c r="X34" s="789"/>
      <c r="Y34" s="789"/>
      <c r="Z34" s="789"/>
      <c r="AA34" s="789"/>
      <c r="AB34" s="789"/>
      <c r="AC34" s="789"/>
      <c r="AD34" s="789"/>
      <c r="AE34" s="789"/>
      <c r="AF34" s="789"/>
      <c r="AG34" s="789"/>
      <c r="AH34" s="789"/>
      <c r="AI34" s="789"/>
      <c r="AJ34" s="789"/>
      <c r="AK34" s="789"/>
      <c r="AL34" s="789"/>
      <c r="AM34" s="789"/>
      <c r="AN34" s="789"/>
      <c r="AO34" s="790"/>
      <c r="AP34" s="685" t="s">
        <v>188</v>
      </c>
      <c r="AQ34" s="672" t="s">
        <v>144</v>
      </c>
      <c r="AR34" s="672"/>
      <c r="AS34" s="672"/>
      <c r="BF34" s="120"/>
      <c r="BG34" s="763"/>
      <c r="BH34" s="660" t="s">
        <v>171</v>
      </c>
      <c r="BI34" s="661"/>
      <c r="BJ34" s="661"/>
      <c r="BK34" s="661"/>
      <c r="BL34" s="661"/>
      <c r="BM34" s="661"/>
      <c r="BN34" s="661"/>
      <c r="BO34" s="661"/>
      <c r="BP34" s="662"/>
      <c r="BQ34" s="689" t="str">
        <f>IF(BQ19="その他","　　　　　　　　　　　　　　　　　－",M34)</f>
        <v xml:space="preserve"> （記載例）
・道路改良工　延長　Ｌ＝○○○ｍ
・○○擁壁工　Ｈ＝○○ｍ　Ｌ＝○○ｍ・Ｌ型側溝工　Ｌ＝○○ｍ
・Ｕ型側溝工　Ｂ＝○○cm　ｈ＝○○cm　Ｌ＝○○ｍ・下層路盤工　Ａ＝○○m2</v>
      </c>
      <c r="BR34" s="690"/>
      <c r="BS34" s="690"/>
      <c r="BT34" s="690"/>
      <c r="BU34" s="690"/>
      <c r="BV34" s="690"/>
      <c r="BW34" s="690"/>
      <c r="BX34" s="690"/>
      <c r="BY34" s="690"/>
      <c r="BZ34" s="690"/>
      <c r="CA34" s="690"/>
      <c r="CB34" s="690"/>
      <c r="CC34" s="690"/>
      <c r="CD34" s="690"/>
      <c r="CE34" s="690"/>
      <c r="CF34" s="690"/>
      <c r="CG34" s="690"/>
      <c r="CH34" s="690"/>
      <c r="CI34" s="690"/>
      <c r="CJ34" s="690"/>
      <c r="CK34" s="690"/>
      <c r="CL34" s="690"/>
      <c r="CM34" s="690"/>
      <c r="CN34" s="690"/>
      <c r="CO34" s="690"/>
      <c r="CP34" s="690"/>
      <c r="CQ34" s="690"/>
      <c r="CR34" s="690"/>
      <c r="CS34" s="691"/>
      <c r="CT34" s="57"/>
    </row>
    <row r="35" spans="2:98" ht="13.5" customHeight="1">
      <c r="B35" s="119"/>
      <c r="C35" s="801"/>
      <c r="D35" s="713"/>
      <c r="E35" s="784"/>
      <c r="F35" s="784"/>
      <c r="G35" s="784"/>
      <c r="H35" s="784"/>
      <c r="I35" s="784"/>
      <c r="J35" s="784"/>
      <c r="K35" s="784"/>
      <c r="L35" s="715"/>
      <c r="M35" s="791"/>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3"/>
      <c r="AP35" s="685"/>
      <c r="AQ35" s="672"/>
      <c r="AR35" s="672"/>
      <c r="AS35" s="672"/>
      <c r="BF35" s="120"/>
      <c r="BG35" s="763"/>
      <c r="BH35" s="663"/>
      <c r="BI35" s="664"/>
      <c r="BJ35" s="664"/>
      <c r="BK35" s="664"/>
      <c r="BL35" s="664"/>
      <c r="BM35" s="664"/>
      <c r="BN35" s="664"/>
      <c r="BO35" s="664"/>
      <c r="BP35" s="665"/>
      <c r="BQ35" s="692"/>
      <c r="BR35" s="693"/>
      <c r="BS35" s="693"/>
      <c r="BT35" s="693"/>
      <c r="BU35" s="693"/>
      <c r="BV35" s="693"/>
      <c r="BW35" s="693"/>
      <c r="BX35" s="693"/>
      <c r="BY35" s="693"/>
      <c r="BZ35" s="693"/>
      <c r="CA35" s="693"/>
      <c r="CB35" s="693"/>
      <c r="CC35" s="693"/>
      <c r="CD35" s="693"/>
      <c r="CE35" s="693"/>
      <c r="CF35" s="693"/>
      <c r="CG35" s="693"/>
      <c r="CH35" s="693"/>
      <c r="CI35" s="693"/>
      <c r="CJ35" s="693"/>
      <c r="CK35" s="693"/>
      <c r="CL35" s="693"/>
      <c r="CM35" s="693"/>
      <c r="CN35" s="693"/>
      <c r="CO35" s="693"/>
      <c r="CP35" s="693"/>
      <c r="CQ35" s="693"/>
      <c r="CR35" s="693"/>
      <c r="CS35" s="694"/>
      <c r="CT35" s="57"/>
    </row>
    <row r="36" spans="2:98" ht="13.5" customHeight="1">
      <c r="B36" s="119"/>
      <c r="C36" s="801"/>
      <c r="D36" s="713"/>
      <c r="E36" s="784"/>
      <c r="F36" s="784"/>
      <c r="G36" s="784"/>
      <c r="H36" s="784"/>
      <c r="I36" s="784"/>
      <c r="J36" s="784"/>
      <c r="K36" s="784"/>
      <c r="L36" s="715"/>
      <c r="M36" s="791"/>
      <c r="N36" s="792"/>
      <c r="O36" s="792"/>
      <c r="P36" s="792"/>
      <c r="Q36" s="792"/>
      <c r="R36" s="792"/>
      <c r="S36" s="792"/>
      <c r="T36" s="792"/>
      <c r="U36" s="792"/>
      <c r="V36" s="792"/>
      <c r="W36" s="792"/>
      <c r="X36" s="792"/>
      <c r="Y36" s="792"/>
      <c r="Z36" s="792"/>
      <c r="AA36" s="792"/>
      <c r="AB36" s="792"/>
      <c r="AC36" s="792"/>
      <c r="AD36" s="792"/>
      <c r="AE36" s="792"/>
      <c r="AF36" s="792"/>
      <c r="AG36" s="792"/>
      <c r="AH36" s="792"/>
      <c r="AI36" s="792"/>
      <c r="AJ36" s="792"/>
      <c r="AK36" s="792"/>
      <c r="AL36" s="792"/>
      <c r="AM36" s="792"/>
      <c r="AN36" s="792"/>
      <c r="AO36" s="793"/>
      <c r="AP36" s="685"/>
      <c r="AQ36" s="672"/>
      <c r="AR36" s="672"/>
      <c r="AS36" s="672"/>
      <c r="BF36" s="120"/>
      <c r="BG36" s="763"/>
      <c r="BH36" s="663"/>
      <c r="BI36" s="664"/>
      <c r="BJ36" s="664"/>
      <c r="BK36" s="664"/>
      <c r="BL36" s="664"/>
      <c r="BM36" s="664"/>
      <c r="BN36" s="664"/>
      <c r="BO36" s="664"/>
      <c r="BP36" s="665"/>
      <c r="BQ36" s="692"/>
      <c r="BR36" s="693"/>
      <c r="BS36" s="693"/>
      <c r="BT36" s="693"/>
      <c r="BU36" s="693"/>
      <c r="BV36" s="693"/>
      <c r="BW36" s="693"/>
      <c r="BX36" s="693"/>
      <c r="BY36" s="693"/>
      <c r="BZ36" s="693"/>
      <c r="CA36" s="693"/>
      <c r="CB36" s="693"/>
      <c r="CC36" s="693"/>
      <c r="CD36" s="693"/>
      <c r="CE36" s="693"/>
      <c r="CF36" s="693"/>
      <c r="CG36" s="693"/>
      <c r="CH36" s="693"/>
      <c r="CI36" s="693"/>
      <c r="CJ36" s="693"/>
      <c r="CK36" s="693"/>
      <c r="CL36" s="693"/>
      <c r="CM36" s="693"/>
      <c r="CN36" s="693"/>
      <c r="CO36" s="693"/>
      <c r="CP36" s="693"/>
      <c r="CQ36" s="693"/>
      <c r="CR36" s="693"/>
      <c r="CS36" s="694"/>
      <c r="CT36" s="57"/>
    </row>
    <row r="37" spans="2:98" ht="13.5" customHeight="1">
      <c r="B37" s="140"/>
      <c r="C37" s="802"/>
      <c r="D37" s="785"/>
      <c r="E37" s="786"/>
      <c r="F37" s="786"/>
      <c r="G37" s="786"/>
      <c r="H37" s="786"/>
      <c r="I37" s="786"/>
      <c r="J37" s="786"/>
      <c r="K37" s="786"/>
      <c r="L37" s="787"/>
      <c r="M37" s="794"/>
      <c r="N37" s="795"/>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5"/>
      <c r="AL37" s="795"/>
      <c r="AM37" s="795"/>
      <c r="AN37" s="795"/>
      <c r="AO37" s="796"/>
      <c r="AP37" s="685"/>
      <c r="AQ37" s="672"/>
      <c r="AR37" s="672"/>
      <c r="AS37" s="672"/>
      <c r="BF37" s="141"/>
      <c r="BG37" s="764"/>
      <c r="BH37" s="686"/>
      <c r="BI37" s="687"/>
      <c r="BJ37" s="687"/>
      <c r="BK37" s="687"/>
      <c r="BL37" s="687"/>
      <c r="BM37" s="687"/>
      <c r="BN37" s="687"/>
      <c r="BO37" s="687"/>
      <c r="BP37" s="688"/>
      <c r="BQ37" s="695"/>
      <c r="BR37" s="696"/>
      <c r="BS37" s="696"/>
      <c r="BT37" s="696"/>
      <c r="BU37" s="696"/>
      <c r="BV37" s="696"/>
      <c r="BW37" s="696"/>
      <c r="BX37" s="696"/>
      <c r="BY37" s="696"/>
      <c r="BZ37" s="696"/>
      <c r="CA37" s="696"/>
      <c r="CB37" s="696"/>
      <c r="CC37" s="696"/>
      <c r="CD37" s="696"/>
      <c r="CE37" s="696"/>
      <c r="CF37" s="696"/>
      <c r="CG37" s="696"/>
      <c r="CH37" s="696"/>
      <c r="CI37" s="696"/>
      <c r="CJ37" s="696"/>
      <c r="CK37" s="696"/>
      <c r="CL37" s="696"/>
      <c r="CM37" s="696"/>
      <c r="CN37" s="696"/>
      <c r="CO37" s="696"/>
      <c r="CP37" s="696"/>
      <c r="CQ37" s="696"/>
      <c r="CR37" s="696"/>
      <c r="CS37" s="697"/>
      <c r="CT37" s="57"/>
    </row>
    <row r="38" spans="2:98" ht="13.5" customHeight="1">
      <c r="B38" s="638" t="s">
        <v>201</v>
      </c>
      <c r="C38" s="639"/>
      <c r="D38" s="639"/>
      <c r="E38" s="639"/>
      <c r="F38" s="639"/>
      <c r="G38" s="639"/>
      <c r="H38" s="639"/>
      <c r="I38" s="639"/>
      <c r="J38" s="639"/>
      <c r="K38" s="639"/>
      <c r="L38" s="640"/>
      <c r="M38" s="650" t="s">
        <v>333</v>
      </c>
      <c r="N38" s="651"/>
      <c r="O38" s="651"/>
      <c r="P38" s="651"/>
      <c r="Q38" s="651"/>
      <c r="R38" s="651"/>
      <c r="S38" s="651"/>
      <c r="T38" s="651"/>
      <c r="U38" s="651"/>
      <c r="V38" s="651"/>
      <c r="W38" s="651"/>
      <c r="X38" s="651"/>
      <c r="Y38" s="651"/>
      <c r="Z38" s="651"/>
      <c r="AA38" s="651"/>
      <c r="AB38" s="651"/>
      <c r="AC38" s="651"/>
      <c r="AD38" s="651"/>
      <c r="AE38" s="651"/>
      <c r="AF38" s="651"/>
      <c r="AG38" s="651"/>
      <c r="AH38" s="651"/>
      <c r="AI38" s="651"/>
      <c r="AJ38" s="651"/>
      <c r="AK38" s="651"/>
      <c r="AL38" s="651"/>
      <c r="AM38" s="651"/>
      <c r="AN38" s="651"/>
      <c r="AO38" s="652"/>
      <c r="AP38" s="96"/>
      <c r="AQ38" s="47"/>
      <c r="AR38" s="47"/>
      <c r="AS38" s="47"/>
      <c r="BF38" s="660" t="s">
        <v>201</v>
      </c>
      <c r="BG38" s="661"/>
      <c r="BH38" s="661"/>
      <c r="BI38" s="661"/>
      <c r="BJ38" s="661"/>
      <c r="BK38" s="661"/>
      <c r="BL38" s="661"/>
      <c r="BM38" s="661"/>
      <c r="BN38" s="661"/>
      <c r="BO38" s="661"/>
      <c r="BP38" s="662"/>
      <c r="BQ38" s="650" t="s">
        <v>333</v>
      </c>
      <c r="BR38" s="651"/>
      <c r="BS38" s="651"/>
      <c r="BT38" s="651"/>
      <c r="BU38" s="651"/>
      <c r="BV38" s="651"/>
      <c r="BW38" s="651"/>
      <c r="BX38" s="651"/>
      <c r="BY38" s="651"/>
      <c r="BZ38" s="651"/>
      <c r="CA38" s="651"/>
      <c r="CB38" s="651"/>
      <c r="CC38" s="651"/>
      <c r="CD38" s="651"/>
      <c r="CE38" s="651"/>
      <c r="CF38" s="651"/>
      <c r="CG38" s="651"/>
      <c r="CH38" s="651"/>
      <c r="CI38" s="651"/>
      <c r="CJ38" s="651"/>
      <c r="CK38" s="651"/>
      <c r="CL38" s="651"/>
      <c r="CM38" s="651"/>
      <c r="CN38" s="651"/>
      <c r="CO38" s="651"/>
      <c r="CP38" s="651"/>
      <c r="CQ38" s="651"/>
      <c r="CR38" s="651"/>
      <c r="CS38" s="652"/>
      <c r="CT38" s="57"/>
    </row>
    <row r="39" spans="2:98" ht="14.25" customHeight="1">
      <c r="B39" s="641"/>
      <c r="C39" s="642"/>
      <c r="D39" s="642"/>
      <c r="E39" s="642"/>
      <c r="F39" s="642"/>
      <c r="G39" s="642"/>
      <c r="H39" s="642"/>
      <c r="I39" s="642"/>
      <c r="J39" s="642"/>
      <c r="K39" s="642"/>
      <c r="L39" s="643"/>
      <c r="M39" s="653"/>
      <c r="N39" s="654"/>
      <c r="O39" s="654"/>
      <c r="P39" s="654"/>
      <c r="Q39" s="654"/>
      <c r="R39" s="654"/>
      <c r="S39" s="654"/>
      <c r="T39" s="654"/>
      <c r="U39" s="654"/>
      <c r="V39" s="654"/>
      <c r="W39" s="654"/>
      <c r="X39" s="654"/>
      <c r="Y39" s="654"/>
      <c r="Z39" s="654"/>
      <c r="AA39" s="654"/>
      <c r="AB39" s="654"/>
      <c r="AC39" s="654"/>
      <c r="AD39" s="654"/>
      <c r="AE39" s="654"/>
      <c r="AF39" s="654"/>
      <c r="AG39" s="654"/>
      <c r="AH39" s="654"/>
      <c r="AI39" s="654"/>
      <c r="AJ39" s="654"/>
      <c r="AK39" s="654"/>
      <c r="AL39" s="654"/>
      <c r="AM39" s="654"/>
      <c r="AN39" s="654"/>
      <c r="AO39" s="655"/>
      <c r="AP39" s="96"/>
      <c r="AQ39" s="672"/>
      <c r="AR39" s="672"/>
      <c r="AS39" s="672"/>
      <c r="BF39" s="663"/>
      <c r="BG39" s="664"/>
      <c r="BH39" s="664"/>
      <c r="BI39" s="664"/>
      <c r="BJ39" s="664"/>
      <c r="BK39" s="664"/>
      <c r="BL39" s="664"/>
      <c r="BM39" s="664"/>
      <c r="BN39" s="664"/>
      <c r="BO39" s="664"/>
      <c r="BP39" s="665"/>
      <c r="BQ39" s="653"/>
      <c r="BR39" s="654"/>
      <c r="BS39" s="654"/>
      <c r="BT39" s="654"/>
      <c r="BU39" s="654"/>
      <c r="BV39" s="654"/>
      <c r="BW39" s="654"/>
      <c r="BX39" s="654"/>
      <c r="BY39" s="654"/>
      <c r="BZ39" s="654"/>
      <c r="CA39" s="654"/>
      <c r="CB39" s="654"/>
      <c r="CC39" s="654"/>
      <c r="CD39" s="654"/>
      <c r="CE39" s="654"/>
      <c r="CF39" s="654"/>
      <c r="CG39" s="654"/>
      <c r="CH39" s="654"/>
      <c r="CI39" s="654"/>
      <c r="CJ39" s="654"/>
      <c r="CK39" s="654"/>
      <c r="CL39" s="654"/>
      <c r="CM39" s="654"/>
      <c r="CN39" s="654"/>
      <c r="CO39" s="654"/>
      <c r="CP39" s="654"/>
      <c r="CQ39" s="654"/>
      <c r="CR39" s="654"/>
      <c r="CS39" s="655"/>
      <c r="CT39" s="57"/>
    </row>
    <row r="40" spans="2:98" ht="13.5" customHeight="1">
      <c r="B40" s="641"/>
      <c r="C40" s="642"/>
      <c r="D40" s="642"/>
      <c r="E40" s="642"/>
      <c r="F40" s="642"/>
      <c r="G40" s="642"/>
      <c r="H40" s="642"/>
      <c r="I40" s="642"/>
      <c r="J40" s="642"/>
      <c r="K40" s="642"/>
      <c r="L40" s="643"/>
      <c r="M40" s="656"/>
      <c r="N40" s="654"/>
      <c r="O40" s="654"/>
      <c r="P40" s="654"/>
      <c r="Q40" s="654"/>
      <c r="R40" s="654"/>
      <c r="S40" s="654"/>
      <c r="T40" s="654"/>
      <c r="U40" s="654"/>
      <c r="V40" s="654"/>
      <c r="W40" s="654"/>
      <c r="X40" s="654"/>
      <c r="Y40" s="654"/>
      <c r="Z40" s="654"/>
      <c r="AA40" s="654"/>
      <c r="AB40" s="654"/>
      <c r="AC40" s="654"/>
      <c r="AD40" s="654"/>
      <c r="AE40" s="654"/>
      <c r="AF40" s="654"/>
      <c r="AG40" s="654"/>
      <c r="AH40" s="654"/>
      <c r="AI40" s="654"/>
      <c r="AJ40" s="654"/>
      <c r="AK40" s="654"/>
      <c r="AL40" s="654"/>
      <c r="AM40" s="654"/>
      <c r="AN40" s="654"/>
      <c r="AO40" s="655"/>
      <c r="AP40" s="96"/>
      <c r="AQ40" s="672"/>
      <c r="AR40" s="672"/>
      <c r="AS40" s="672"/>
      <c r="BF40" s="663"/>
      <c r="BG40" s="664"/>
      <c r="BH40" s="664"/>
      <c r="BI40" s="664"/>
      <c r="BJ40" s="664"/>
      <c r="BK40" s="664"/>
      <c r="BL40" s="664"/>
      <c r="BM40" s="664"/>
      <c r="BN40" s="664"/>
      <c r="BO40" s="664"/>
      <c r="BP40" s="665"/>
      <c r="BQ40" s="656"/>
      <c r="BR40" s="654"/>
      <c r="BS40" s="654"/>
      <c r="BT40" s="654"/>
      <c r="BU40" s="654"/>
      <c r="BV40" s="654"/>
      <c r="BW40" s="654"/>
      <c r="BX40" s="654"/>
      <c r="BY40" s="654"/>
      <c r="BZ40" s="654"/>
      <c r="CA40" s="654"/>
      <c r="CB40" s="654"/>
      <c r="CC40" s="654"/>
      <c r="CD40" s="654"/>
      <c r="CE40" s="654"/>
      <c r="CF40" s="654"/>
      <c r="CG40" s="654"/>
      <c r="CH40" s="654"/>
      <c r="CI40" s="654"/>
      <c r="CJ40" s="654"/>
      <c r="CK40" s="654"/>
      <c r="CL40" s="654"/>
      <c r="CM40" s="654"/>
      <c r="CN40" s="654"/>
      <c r="CO40" s="654"/>
      <c r="CP40" s="654"/>
      <c r="CQ40" s="654"/>
      <c r="CR40" s="654"/>
      <c r="CS40" s="655"/>
    </row>
    <row r="41" spans="2:98" ht="13.5" customHeight="1">
      <c r="B41" s="641"/>
      <c r="C41" s="642"/>
      <c r="D41" s="642"/>
      <c r="E41" s="642"/>
      <c r="F41" s="642"/>
      <c r="G41" s="642"/>
      <c r="H41" s="642"/>
      <c r="I41" s="642"/>
      <c r="J41" s="642"/>
      <c r="K41" s="642"/>
      <c r="L41" s="643"/>
      <c r="M41" s="656"/>
      <c r="N41" s="654"/>
      <c r="O41" s="654"/>
      <c r="P41" s="654"/>
      <c r="Q41" s="654"/>
      <c r="R41" s="654"/>
      <c r="S41" s="654"/>
      <c r="T41" s="654"/>
      <c r="U41" s="654"/>
      <c r="V41" s="654"/>
      <c r="W41" s="654"/>
      <c r="X41" s="654"/>
      <c r="Y41" s="654"/>
      <c r="Z41" s="654"/>
      <c r="AA41" s="654"/>
      <c r="AB41" s="654"/>
      <c r="AC41" s="654"/>
      <c r="AD41" s="654"/>
      <c r="AE41" s="654"/>
      <c r="AF41" s="654"/>
      <c r="AG41" s="654"/>
      <c r="AH41" s="654"/>
      <c r="AI41" s="654"/>
      <c r="AJ41" s="654"/>
      <c r="AK41" s="654"/>
      <c r="AL41" s="654"/>
      <c r="AM41" s="654"/>
      <c r="AN41" s="654"/>
      <c r="AO41" s="655"/>
      <c r="AP41" s="96"/>
      <c r="AQ41" s="47"/>
      <c r="AR41" s="47"/>
      <c r="AS41" s="47"/>
      <c r="BF41" s="663"/>
      <c r="BG41" s="664"/>
      <c r="BH41" s="664"/>
      <c r="BI41" s="664"/>
      <c r="BJ41" s="664"/>
      <c r="BK41" s="664"/>
      <c r="BL41" s="664"/>
      <c r="BM41" s="664"/>
      <c r="BN41" s="664"/>
      <c r="BO41" s="664"/>
      <c r="BP41" s="665"/>
      <c r="BQ41" s="656"/>
      <c r="BR41" s="654"/>
      <c r="BS41" s="654"/>
      <c r="BT41" s="654"/>
      <c r="BU41" s="654"/>
      <c r="BV41" s="654"/>
      <c r="BW41" s="654"/>
      <c r="BX41" s="654"/>
      <c r="BY41" s="654"/>
      <c r="BZ41" s="654"/>
      <c r="CA41" s="654"/>
      <c r="CB41" s="654"/>
      <c r="CC41" s="654"/>
      <c r="CD41" s="654"/>
      <c r="CE41" s="654"/>
      <c r="CF41" s="654"/>
      <c r="CG41" s="654"/>
      <c r="CH41" s="654"/>
      <c r="CI41" s="654"/>
      <c r="CJ41" s="654"/>
      <c r="CK41" s="654"/>
      <c r="CL41" s="654"/>
      <c r="CM41" s="654"/>
      <c r="CN41" s="654"/>
      <c r="CO41" s="654"/>
      <c r="CP41" s="654"/>
      <c r="CQ41" s="654"/>
      <c r="CR41" s="654"/>
      <c r="CS41" s="655"/>
    </row>
    <row r="42" spans="2:98" ht="13.5" customHeight="1">
      <c r="B42" s="641"/>
      <c r="C42" s="642"/>
      <c r="D42" s="642"/>
      <c r="E42" s="642"/>
      <c r="F42" s="642"/>
      <c r="G42" s="642"/>
      <c r="H42" s="642"/>
      <c r="I42" s="642"/>
      <c r="J42" s="642"/>
      <c r="K42" s="642"/>
      <c r="L42" s="643"/>
      <c r="M42" s="656"/>
      <c r="N42" s="654"/>
      <c r="O42" s="654"/>
      <c r="P42" s="654"/>
      <c r="Q42" s="654"/>
      <c r="R42" s="654"/>
      <c r="S42" s="654"/>
      <c r="T42" s="654"/>
      <c r="U42" s="654"/>
      <c r="V42" s="654"/>
      <c r="W42" s="654"/>
      <c r="X42" s="654"/>
      <c r="Y42" s="654"/>
      <c r="Z42" s="654"/>
      <c r="AA42" s="654"/>
      <c r="AB42" s="654"/>
      <c r="AC42" s="654"/>
      <c r="AD42" s="654"/>
      <c r="AE42" s="654"/>
      <c r="AF42" s="654"/>
      <c r="AG42" s="654"/>
      <c r="AH42" s="654"/>
      <c r="AI42" s="654"/>
      <c r="AJ42" s="654"/>
      <c r="AK42" s="654"/>
      <c r="AL42" s="654"/>
      <c r="AM42" s="654"/>
      <c r="AN42" s="654"/>
      <c r="AO42" s="655"/>
      <c r="AP42" s="497"/>
      <c r="AQ42" s="701"/>
      <c r="AR42" s="701"/>
      <c r="AS42" s="701"/>
      <c r="AT42" s="701"/>
      <c r="AU42" s="701"/>
      <c r="AV42" s="701"/>
      <c r="AW42" s="701"/>
      <c r="AX42" s="701"/>
      <c r="AY42" s="701"/>
      <c r="AZ42" s="701"/>
      <c r="BA42" s="701"/>
      <c r="BB42" s="701"/>
      <c r="BC42" s="701"/>
      <c r="BD42" s="701"/>
      <c r="BF42" s="663"/>
      <c r="BG42" s="664"/>
      <c r="BH42" s="664"/>
      <c r="BI42" s="664"/>
      <c r="BJ42" s="664"/>
      <c r="BK42" s="664"/>
      <c r="BL42" s="664"/>
      <c r="BM42" s="664"/>
      <c r="BN42" s="664"/>
      <c r="BO42" s="664"/>
      <c r="BP42" s="665"/>
      <c r="BQ42" s="656"/>
      <c r="BR42" s="654"/>
      <c r="BS42" s="654"/>
      <c r="BT42" s="654"/>
      <c r="BU42" s="654"/>
      <c r="BV42" s="654"/>
      <c r="BW42" s="654"/>
      <c r="BX42" s="654"/>
      <c r="BY42" s="654"/>
      <c r="BZ42" s="654"/>
      <c r="CA42" s="654"/>
      <c r="CB42" s="654"/>
      <c r="CC42" s="654"/>
      <c r="CD42" s="654"/>
      <c r="CE42" s="654"/>
      <c r="CF42" s="654"/>
      <c r="CG42" s="654"/>
      <c r="CH42" s="654"/>
      <c r="CI42" s="654"/>
      <c r="CJ42" s="654"/>
      <c r="CK42" s="654"/>
      <c r="CL42" s="654"/>
      <c r="CM42" s="654"/>
      <c r="CN42" s="654"/>
      <c r="CO42" s="654"/>
      <c r="CP42" s="654"/>
      <c r="CQ42" s="654"/>
      <c r="CR42" s="654"/>
      <c r="CS42" s="655"/>
    </row>
    <row r="43" spans="2:98" ht="13.5" customHeight="1">
      <c r="B43" s="641"/>
      <c r="C43" s="642"/>
      <c r="D43" s="642"/>
      <c r="E43" s="642"/>
      <c r="F43" s="642"/>
      <c r="G43" s="642"/>
      <c r="H43" s="642"/>
      <c r="I43" s="642"/>
      <c r="J43" s="642"/>
      <c r="K43" s="642"/>
      <c r="L43" s="643"/>
      <c r="M43" s="656"/>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654"/>
      <c r="AM43" s="654"/>
      <c r="AN43" s="654"/>
      <c r="AO43" s="655"/>
      <c r="AP43" s="497"/>
      <c r="AQ43" s="701"/>
      <c r="AR43" s="701"/>
      <c r="AS43" s="701"/>
      <c r="AT43" s="701"/>
      <c r="AU43" s="701"/>
      <c r="AV43" s="701"/>
      <c r="AW43" s="701"/>
      <c r="AX43" s="701"/>
      <c r="AY43" s="701"/>
      <c r="AZ43" s="701"/>
      <c r="BA43" s="701"/>
      <c r="BB43" s="701"/>
      <c r="BC43" s="701"/>
      <c r="BD43" s="701"/>
      <c r="BF43" s="663"/>
      <c r="BG43" s="664"/>
      <c r="BH43" s="664"/>
      <c r="BI43" s="664"/>
      <c r="BJ43" s="664"/>
      <c r="BK43" s="664"/>
      <c r="BL43" s="664"/>
      <c r="BM43" s="664"/>
      <c r="BN43" s="664"/>
      <c r="BO43" s="664"/>
      <c r="BP43" s="665"/>
      <c r="BQ43" s="656"/>
      <c r="BR43" s="654"/>
      <c r="BS43" s="654"/>
      <c r="BT43" s="654"/>
      <c r="BU43" s="654"/>
      <c r="BV43" s="654"/>
      <c r="BW43" s="654"/>
      <c r="BX43" s="654"/>
      <c r="BY43" s="654"/>
      <c r="BZ43" s="654"/>
      <c r="CA43" s="654"/>
      <c r="CB43" s="654"/>
      <c r="CC43" s="654"/>
      <c r="CD43" s="654"/>
      <c r="CE43" s="654"/>
      <c r="CF43" s="654"/>
      <c r="CG43" s="654"/>
      <c r="CH43" s="654"/>
      <c r="CI43" s="654"/>
      <c r="CJ43" s="654"/>
      <c r="CK43" s="654"/>
      <c r="CL43" s="654"/>
      <c r="CM43" s="654"/>
      <c r="CN43" s="654"/>
      <c r="CO43" s="654"/>
      <c r="CP43" s="654"/>
      <c r="CQ43" s="654"/>
      <c r="CR43" s="654"/>
      <c r="CS43" s="655"/>
    </row>
    <row r="44" spans="2:98" ht="13.5" customHeight="1">
      <c r="B44" s="641"/>
      <c r="C44" s="642"/>
      <c r="D44" s="642"/>
      <c r="E44" s="642"/>
      <c r="F44" s="642"/>
      <c r="G44" s="642"/>
      <c r="H44" s="642"/>
      <c r="I44" s="642"/>
      <c r="J44" s="642"/>
      <c r="K44" s="642"/>
      <c r="L44" s="643"/>
      <c r="M44" s="656"/>
      <c r="N44" s="654"/>
      <c r="O44" s="654"/>
      <c r="P44" s="654"/>
      <c r="Q44" s="654"/>
      <c r="R44" s="654"/>
      <c r="S44" s="654"/>
      <c r="T44" s="654"/>
      <c r="U44" s="654"/>
      <c r="V44" s="654"/>
      <c r="W44" s="654"/>
      <c r="X44" s="654"/>
      <c r="Y44" s="654"/>
      <c r="Z44" s="654"/>
      <c r="AA44" s="654"/>
      <c r="AB44" s="654"/>
      <c r="AC44" s="654"/>
      <c r="AD44" s="654"/>
      <c r="AE44" s="654"/>
      <c r="AF44" s="654"/>
      <c r="AG44" s="654"/>
      <c r="AH44" s="654"/>
      <c r="AI44" s="654"/>
      <c r="AJ44" s="654"/>
      <c r="AK44" s="654"/>
      <c r="AL44" s="654"/>
      <c r="AM44" s="654"/>
      <c r="AN44" s="654"/>
      <c r="AO44" s="655"/>
      <c r="AP44" s="685"/>
      <c r="AQ44" s="672"/>
      <c r="AR44" s="672"/>
      <c r="AS44" s="672"/>
      <c r="AT44" s="86"/>
      <c r="AU44" s="86"/>
      <c r="AV44" s="86"/>
      <c r="AW44" s="86"/>
      <c r="AX44" s="86"/>
      <c r="AY44" s="86"/>
      <c r="AZ44" s="86"/>
      <c r="BA44" s="86"/>
      <c r="BB44" s="86"/>
      <c r="BF44" s="663"/>
      <c r="BG44" s="664"/>
      <c r="BH44" s="664"/>
      <c r="BI44" s="664"/>
      <c r="BJ44" s="664"/>
      <c r="BK44" s="664"/>
      <c r="BL44" s="664"/>
      <c r="BM44" s="664"/>
      <c r="BN44" s="664"/>
      <c r="BO44" s="664"/>
      <c r="BP44" s="665"/>
      <c r="BQ44" s="656"/>
      <c r="BR44" s="654"/>
      <c r="BS44" s="654"/>
      <c r="BT44" s="654"/>
      <c r="BU44" s="654"/>
      <c r="BV44" s="654"/>
      <c r="BW44" s="654"/>
      <c r="BX44" s="654"/>
      <c r="BY44" s="654"/>
      <c r="BZ44" s="654"/>
      <c r="CA44" s="654"/>
      <c r="CB44" s="654"/>
      <c r="CC44" s="654"/>
      <c r="CD44" s="654"/>
      <c r="CE44" s="654"/>
      <c r="CF44" s="654"/>
      <c r="CG44" s="654"/>
      <c r="CH44" s="654"/>
      <c r="CI44" s="654"/>
      <c r="CJ44" s="654"/>
      <c r="CK44" s="654"/>
      <c r="CL44" s="654"/>
      <c r="CM44" s="654"/>
      <c r="CN44" s="654"/>
      <c r="CO44" s="654"/>
      <c r="CP44" s="654"/>
      <c r="CQ44" s="654"/>
      <c r="CR44" s="654"/>
      <c r="CS44" s="655"/>
    </row>
    <row r="45" spans="2:98" ht="13.5" customHeight="1">
      <c r="B45" s="641"/>
      <c r="C45" s="642"/>
      <c r="D45" s="642"/>
      <c r="E45" s="642"/>
      <c r="F45" s="642"/>
      <c r="G45" s="642"/>
      <c r="H45" s="642"/>
      <c r="I45" s="642"/>
      <c r="J45" s="642"/>
      <c r="K45" s="642"/>
      <c r="L45" s="643"/>
      <c r="M45" s="656"/>
      <c r="N45" s="654"/>
      <c r="O45" s="654"/>
      <c r="P45" s="654"/>
      <c r="Q45" s="654"/>
      <c r="R45" s="654"/>
      <c r="S45" s="654"/>
      <c r="T45" s="654"/>
      <c r="U45" s="654"/>
      <c r="V45" s="654"/>
      <c r="W45" s="654"/>
      <c r="X45" s="654"/>
      <c r="Y45" s="654"/>
      <c r="Z45" s="654"/>
      <c r="AA45" s="654"/>
      <c r="AB45" s="654"/>
      <c r="AC45" s="654"/>
      <c r="AD45" s="654"/>
      <c r="AE45" s="654"/>
      <c r="AF45" s="654"/>
      <c r="AG45" s="654"/>
      <c r="AH45" s="654"/>
      <c r="AI45" s="654"/>
      <c r="AJ45" s="654"/>
      <c r="AK45" s="654"/>
      <c r="AL45" s="654"/>
      <c r="AM45" s="654"/>
      <c r="AN45" s="654"/>
      <c r="AO45" s="655"/>
      <c r="AP45" s="685"/>
      <c r="AQ45" s="672"/>
      <c r="AR45" s="672"/>
      <c r="AS45" s="672"/>
      <c r="AT45" s="86"/>
      <c r="AU45" s="86"/>
      <c r="AV45" s="86"/>
      <c r="AW45" s="86"/>
      <c r="AX45" s="86"/>
      <c r="AY45" s="86"/>
      <c r="AZ45" s="86"/>
      <c r="BA45" s="86"/>
      <c r="BB45" s="86"/>
      <c r="BF45" s="663"/>
      <c r="BG45" s="664"/>
      <c r="BH45" s="664"/>
      <c r="BI45" s="664"/>
      <c r="BJ45" s="664"/>
      <c r="BK45" s="664"/>
      <c r="BL45" s="664"/>
      <c r="BM45" s="664"/>
      <c r="BN45" s="664"/>
      <c r="BO45" s="664"/>
      <c r="BP45" s="665"/>
      <c r="BQ45" s="656"/>
      <c r="BR45" s="654"/>
      <c r="BS45" s="654"/>
      <c r="BT45" s="654"/>
      <c r="BU45" s="654"/>
      <c r="BV45" s="654"/>
      <c r="BW45" s="654"/>
      <c r="BX45" s="654"/>
      <c r="BY45" s="654"/>
      <c r="BZ45" s="654"/>
      <c r="CA45" s="654"/>
      <c r="CB45" s="654"/>
      <c r="CC45" s="654"/>
      <c r="CD45" s="654"/>
      <c r="CE45" s="654"/>
      <c r="CF45" s="654"/>
      <c r="CG45" s="654"/>
      <c r="CH45" s="654"/>
      <c r="CI45" s="654"/>
      <c r="CJ45" s="654"/>
      <c r="CK45" s="654"/>
      <c r="CL45" s="654"/>
      <c r="CM45" s="654"/>
      <c r="CN45" s="654"/>
      <c r="CO45" s="654"/>
      <c r="CP45" s="654"/>
      <c r="CQ45" s="654"/>
      <c r="CR45" s="654"/>
      <c r="CS45" s="655"/>
    </row>
    <row r="46" spans="2:98" ht="13.5" customHeight="1">
      <c r="B46" s="797"/>
      <c r="C46" s="798"/>
      <c r="D46" s="798"/>
      <c r="E46" s="798"/>
      <c r="F46" s="798"/>
      <c r="G46" s="798"/>
      <c r="H46" s="798"/>
      <c r="I46" s="798"/>
      <c r="J46" s="798"/>
      <c r="K46" s="798"/>
      <c r="L46" s="799"/>
      <c r="M46" s="657"/>
      <c r="N46" s="658"/>
      <c r="O46" s="658"/>
      <c r="P46" s="658"/>
      <c r="Q46" s="658"/>
      <c r="R46" s="658"/>
      <c r="S46" s="658"/>
      <c r="T46" s="658"/>
      <c r="U46" s="658"/>
      <c r="V46" s="658"/>
      <c r="W46" s="658"/>
      <c r="X46" s="658"/>
      <c r="Y46" s="658"/>
      <c r="Z46" s="658"/>
      <c r="AA46" s="658"/>
      <c r="AB46" s="658"/>
      <c r="AC46" s="658"/>
      <c r="AD46" s="658"/>
      <c r="AE46" s="658"/>
      <c r="AF46" s="658"/>
      <c r="AG46" s="658"/>
      <c r="AH46" s="658"/>
      <c r="AI46" s="658"/>
      <c r="AJ46" s="658"/>
      <c r="AK46" s="658"/>
      <c r="AL46" s="658"/>
      <c r="AM46" s="658"/>
      <c r="AN46" s="658"/>
      <c r="AO46" s="659"/>
      <c r="AP46" s="685"/>
      <c r="AQ46" s="672"/>
      <c r="AR46" s="672"/>
      <c r="AS46" s="672"/>
      <c r="BB46" s="86"/>
      <c r="BF46" s="686"/>
      <c r="BG46" s="687"/>
      <c r="BH46" s="687"/>
      <c r="BI46" s="687"/>
      <c r="BJ46" s="687"/>
      <c r="BK46" s="687"/>
      <c r="BL46" s="687"/>
      <c r="BM46" s="687"/>
      <c r="BN46" s="687"/>
      <c r="BO46" s="687"/>
      <c r="BP46" s="688"/>
      <c r="BQ46" s="657"/>
      <c r="BR46" s="658"/>
      <c r="BS46" s="658"/>
      <c r="BT46" s="658"/>
      <c r="BU46" s="658"/>
      <c r="BV46" s="658"/>
      <c r="BW46" s="658"/>
      <c r="BX46" s="658"/>
      <c r="BY46" s="658"/>
      <c r="BZ46" s="658"/>
      <c r="CA46" s="658"/>
      <c r="CB46" s="658"/>
      <c r="CC46" s="658"/>
      <c r="CD46" s="658"/>
      <c r="CE46" s="658"/>
      <c r="CF46" s="658"/>
      <c r="CG46" s="658"/>
      <c r="CH46" s="658"/>
      <c r="CI46" s="658"/>
      <c r="CJ46" s="658"/>
      <c r="CK46" s="658"/>
      <c r="CL46" s="658"/>
      <c r="CM46" s="658"/>
      <c r="CN46" s="658"/>
      <c r="CO46" s="658"/>
      <c r="CP46" s="658"/>
      <c r="CQ46" s="658"/>
      <c r="CR46" s="658"/>
      <c r="CS46" s="659"/>
    </row>
    <row r="47" spans="2:98" ht="13.5" customHeight="1">
      <c r="B47" s="638" t="s">
        <v>469</v>
      </c>
      <c r="C47" s="639"/>
      <c r="D47" s="639"/>
      <c r="E47" s="639"/>
      <c r="F47" s="639"/>
      <c r="G47" s="639"/>
      <c r="H47" s="639"/>
      <c r="I47" s="639"/>
      <c r="J47" s="639"/>
      <c r="K47" s="639"/>
      <c r="L47" s="640"/>
      <c r="M47" s="650" t="s">
        <v>419</v>
      </c>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651"/>
      <c r="AO47" s="652"/>
      <c r="AP47" s="362"/>
      <c r="AQ47" s="360"/>
      <c r="AR47" s="360"/>
      <c r="AS47" s="360"/>
      <c r="BB47" s="359"/>
      <c r="BF47" s="660" t="s">
        <v>469</v>
      </c>
      <c r="BG47" s="661"/>
      <c r="BH47" s="661"/>
      <c r="BI47" s="661"/>
      <c r="BJ47" s="661"/>
      <c r="BK47" s="661"/>
      <c r="BL47" s="661"/>
      <c r="BM47" s="661"/>
      <c r="BN47" s="661"/>
      <c r="BO47" s="661"/>
      <c r="BP47" s="662"/>
      <c r="BQ47" s="650" t="s">
        <v>421</v>
      </c>
      <c r="BR47" s="651"/>
      <c r="BS47" s="651"/>
      <c r="BT47" s="651"/>
      <c r="BU47" s="651"/>
      <c r="BV47" s="651"/>
      <c r="BW47" s="651"/>
      <c r="BX47" s="651"/>
      <c r="BY47" s="651"/>
      <c r="BZ47" s="651"/>
      <c r="CA47" s="651"/>
      <c r="CB47" s="651"/>
      <c r="CC47" s="651"/>
      <c r="CD47" s="651"/>
      <c r="CE47" s="651"/>
      <c r="CF47" s="651"/>
      <c r="CG47" s="651"/>
      <c r="CH47" s="651"/>
      <c r="CI47" s="651"/>
      <c r="CJ47" s="651"/>
      <c r="CK47" s="651"/>
      <c r="CL47" s="651"/>
      <c r="CM47" s="651"/>
      <c r="CN47" s="651"/>
      <c r="CO47" s="651"/>
      <c r="CP47" s="651"/>
      <c r="CQ47" s="651"/>
      <c r="CR47" s="651"/>
      <c r="CS47" s="652"/>
    </row>
    <row r="48" spans="2:98" ht="13.5" customHeight="1">
      <c r="B48" s="641"/>
      <c r="C48" s="642"/>
      <c r="D48" s="642"/>
      <c r="E48" s="642"/>
      <c r="F48" s="642"/>
      <c r="G48" s="642"/>
      <c r="H48" s="642"/>
      <c r="I48" s="642"/>
      <c r="J48" s="642"/>
      <c r="K48" s="642"/>
      <c r="L48" s="643"/>
      <c r="M48" s="653"/>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5"/>
      <c r="AP48" s="362"/>
      <c r="AQ48" s="360"/>
      <c r="AR48" s="360"/>
      <c r="AS48" s="360"/>
      <c r="BB48" s="359"/>
      <c r="BF48" s="663"/>
      <c r="BG48" s="664"/>
      <c r="BH48" s="664"/>
      <c r="BI48" s="664"/>
      <c r="BJ48" s="664"/>
      <c r="BK48" s="664"/>
      <c r="BL48" s="664"/>
      <c r="BM48" s="664"/>
      <c r="BN48" s="664"/>
      <c r="BO48" s="664"/>
      <c r="BP48" s="665"/>
      <c r="BQ48" s="653"/>
      <c r="BR48" s="654"/>
      <c r="BS48" s="654"/>
      <c r="BT48" s="654"/>
      <c r="BU48" s="654"/>
      <c r="BV48" s="654"/>
      <c r="BW48" s="654"/>
      <c r="BX48" s="654"/>
      <c r="BY48" s="654"/>
      <c r="BZ48" s="654"/>
      <c r="CA48" s="654"/>
      <c r="CB48" s="654"/>
      <c r="CC48" s="654"/>
      <c r="CD48" s="654"/>
      <c r="CE48" s="654"/>
      <c r="CF48" s="654"/>
      <c r="CG48" s="654"/>
      <c r="CH48" s="654"/>
      <c r="CI48" s="654"/>
      <c r="CJ48" s="654"/>
      <c r="CK48" s="654"/>
      <c r="CL48" s="654"/>
      <c r="CM48" s="654"/>
      <c r="CN48" s="654"/>
      <c r="CO48" s="654"/>
      <c r="CP48" s="654"/>
      <c r="CQ48" s="654"/>
      <c r="CR48" s="654"/>
      <c r="CS48" s="655"/>
    </row>
    <row r="49" spans="2:97" ht="13.5" customHeight="1">
      <c r="B49" s="644"/>
      <c r="C49" s="645"/>
      <c r="D49" s="645"/>
      <c r="E49" s="645"/>
      <c r="F49" s="645"/>
      <c r="G49" s="645"/>
      <c r="H49" s="645"/>
      <c r="I49" s="645"/>
      <c r="J49" s="645"/>
      <c r="K49" s="645"/>
      <c r="L49" s="646"/>
      <c r="M49" s="656"/>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5"/>
      <c r="AP49" s="362"/>
      <c r="AQ49" s="360"/>
      <c r="AR49" s="360"/>
      <c r="AS49" s="360"/>
      <c r="BB49" s="359"/>
      <c r="BF49" s="666"/>
      <c r="BG49" s="667"/>
      <c r="BH49" s="667"/>
      <c r="BI49" s="667"/>
      <c r="BJ49" s="667"/>
      <c r="BK49" s="667"/>
      <c r="BL49" s="667"/>
      <c r="BM49" s="667"/>
      <c r="BN49" s="667"/>
      <c r="BO49" s="667"/>
      <c r="BP49" s="668"/>
      <c r="BQ49" s="656"/>
      <c r="BR49" s="654"/>
      <c r="BS49" s="654"/>
      <c r="BT49" s="654"/>
      <c r="BU49" s="654"/>
      <c r="BV49" s="654"/>
      <c r="BW49" s="654"/>
      <c r="BX49" s="654"/>
      <c r="BY49" s="654"/>
      <c r="BZ49" s="654"/>
      <c r="CA49" s="654"/>
      <c r="CB49" s="654"/>
      <c r="CC49" s="654"/>
      <c r="CD49" s="654"/>
      <c r="CE49" s="654"/>
      <c r="CF49" s="654"/>
      <c r="CG49" s="654"/>
      <c r="CH49" s="654"/>
      <c r="CI49" s="654"/>
      <c r="CJ49" s="654"/>
      <c r="CK49" s="654"/>
      <c r="CL49" s="654"/>
      <c r="CM49" s="654"/>
      <c r="CN49" s="654"/>
      <c r="CO49" s="654"/>
      <c r="CP49" s="654"/>
      <c r="CQ49" s="654"/>
      <c r="CR49" s="654"/>
      <c r="CS49" s="655"/>
    </row>
    <row r="50" spans="2:97" ht="13.5" customHeight="1">
      <c r="B50" s="647"/>
      <c r="C50" s="648"/>
      <c r="D50" s="648"/>
      <c r="E50" s="648"/>
      <c r="F50" s="648"/>
      <c r="G50" s="648"/>
      <c r="H50" s="648"/>
      <c r="I50" s="648"/>
      <c r="J50" s="648"/>
      <c r="K50" s="648"/>
      <c r="L50" s="649"/>
      <c r="M50" s="657"/>
      <c r="N50" s="658"/>
      <c r="O50" s="658"/>
      <c r="P50" s="658"/>
      <c r="Q50" s="658"/>
      <c r="R50" s="658"/>
      <c r="S50" s="658"/>
      <c r="T50" s="658"/>
      <c r="U50" s="658"/>
      <c r="V50" s="658"/>
      <c r="W50" s="658"/>
      <c r="X50" s="658"/>
      <c r="Y50" s="658"/>
      <c r="Z50" s="658"/>
      <c r="AA50" s="658"/>
      <c r="AB50" s="658"/>
      <c r="AC50" s="658"/>
      <c r="AD50" s="658"/>
      <c r="AE50" s="658"/>
      <c r="AF50" s="658"/>
      <c r="AG50" s="658"/>
      <c r="AH50" s="658"/>
      <c r="AI50" s="658"/>
      <c r="AJ50" s="658"/>
      <c r="AK50" s="658"/>
      <c r="AL50" s="658"/>
      <c r="AM50" s="658"/>
      <c r="AN50" s="658"/>
      <c r="AO50" s="659"/>
      <c r="AP50" s="362"/>
      <c r="AQ50" s="360"/>
      <c r="AR50" s="360"/>
      <c r="AS50" s="360"/>
      <c r="BB50" s="359"/>
      <c r="BF50" s="669"/>
      <c r="BG50" s="670"/>
      <c r="BH50" s="670"/>
      <c r="BI50" s="670"/>
      <c r="BJ50" s="670"/>
      <c r="BK50" s="670"/>
      <c r="BL50" s="670"/>
      <c r="BM50" s="670"/>
      <c r="BN50" s="670"/>
      <c r="BO50" s="670"/>
      <c r="BP50" s="671"/>
      <c r="BQ50" s="657"/>
      <c r="BR50" s="658"/>
      <c r="BS50" s="658"/>
      <c r="BT50" s="658"/>
      <c r="BU50" s="658"/>
      <c r="BV50" s="658"/>
      <c r="BW50" s="658"/>
      <c r="BX50" s="658"/>
      <c r="BY50" s="658"/>
      <c r="BZ50" s="658"/>
      <c r="CA50" s="658"/>
      <c r="CB50" s="658"/>
      <c r="CC50" s="658"/>
      <c r="CD50" s="658"/>
      <c r="CE50" s="658"/>
      <c r="CF50" s="658"/>
      <c r="CG50" s="658"/>
      <c r="CH50" s="658"/>
      <c r="CI50" s="658"/>
      <c r="CJ50" s="658"/>
      <c r="CK50" s="658"/>
      <c r="CL50" s="658"/>
      <c r="CM50" s="658"/>
      <c r="CN50" s="658"/>
      <c r="CO50" s="658"/>
      <c r="CP50" s="658"/>
      <c r="CQ50" s="658"/>
      <c r="CR50" s="658"/>
      <c r="CS50" s="659"/>
    </row>
    <row r="51" spans="2:97">
      <c r="B51" s="638" t="s">
        <v>432</v>
      </c>
      <c r="C51" s="639"/>
      <c r="D51" s="639"/>
      <c r="E51" s="639"/>
      <c r="F51" s="639"/>
      <c r="G51" s="639"/>
      <c r="H51" s="639"/>
      <c r="I51" s="639"/>
      <c r="J51" s="639"/>
      <c r="K51" s="639"/>
      <c r="L51" s="640"/>
      <c r="M51" s="650" t="s">
        <v>332</v>
      </c>
      <c r="N51" s="703"/>
      <c r="O51" s="703"/>
      <c r="P51" s="703"/>
      <c r="Q51" s="703"/>
      <c r="R51" s="703"/>
      <c r="S51" s="703"/>
      <c r="T51" s="703"/>
      <c r="U51" s="703"/>
      <c r="V51" s="703"/>
      <c r="W51" s="703"/>
      <c r="X51" s="703"/>
      <c r="Y51" s="703"/>
      <c r="Z51" s="703"/>
      <c r="AA51" s="703"/>
      <c r="AB51" s="703"/>
      <c r="AC51" s="703"/>
      <c r="AD51" s="703"/>
      <c r="AE51" s="703"/>
      <c r="AF51" s="703"/>
      <c r="AG51" s="703"/>
      <c r="AH51" s="703"/>
      <c r="AI51" s="703"/>
      <c r="AJ51" s="703"/>
      <c r="AK51" s="703"/>
      <c r="AL51" s="703"/>
      <c r="AM51" s="703"/>
      <c r="AN51" s="703"/>
      <c r="AO51" s="704"/>
      <c r="AP51" s="362"/>
      <c r="AQ51" s="367"/>
      <c r="AR51" s="367"/>
      <c r="AS51" s="367"/>
      <c r="BB51" s="366"/>
      <c r="BF51" s="660" t="s">
        <v>433</v>
      </c>
      <c r="BG51" s="661"/>
      <c r="BH51" s="661"/>
      <c r="BI51" s="661"/>
      <c r="BJ51" s="661"/>
      <c r="BK51" s="661"/>
      <c r="BL51" s="661"/>
      <c r="BM51" s="661"/>
      <c r="BN51" s="661"/>
      <c r="BO51" s="661"/>
      <c r="BP51" s="662"/>
      <c r="BQ51" s="650" t="s">
        <v>332</v>
      </c>
      <c r="BR51" s="703"/>
      <c r="BS51" s="703"/>
      <c r="BT51" s="703"/>
      <c r="BU51" s="703"/>
      <c r="BV51" s="703"/>
      <c r="BW51" s="703"/>
      <c r="BX51" s="703"/>
      <c r="BY51" s="703"/>
      <c r="BZ51" s="703"/>
      <c r="CA51" s="703"/>
      <c r="CB51" s="703"/>
      <c r="CC51" s="703"/>
      <c r="CD51" s="703"/>
      <c r="CE51" s="703"/>
      <c r="CF51" s="703"/>
      <c r="CG51" s="703"/>
      <c r="CH51" s="703"/>
      <c r="CI51" s="703"/>
      <c r="CJ51" s="703"/>
      <c r="CK51" s="703"/>
      <c r="CL51" s="703"/>
      <c r="CM51" s="703"/>
      <c r="CN51" s="703"/>
      <c r="CO51" s="703"/>
      <c r="CP51" s="703"/>
      <c r="CQ51" s="703"/>
      <c r="CR51" s="703"/>
      <c r="CS51" s="704"/>
    </row>
    <row r="52" spans="2:97">
      <c r="B52" s="641"/>
      <c r="C52" s="642"/>
      <c r="D52" s="642"/>
      <c r="E52" s="642"/>
      <c r="F52" s="642"/>
      <c r="G52" s="642"/>
      <c r="H52" s="642"/>
      <c r="I52" s="642"/>
      <c r="J52" s="642"/>
      <c r="K52" s="642"/>
      <c r="L52" s="643"/>
      <c r="M52" s="653"/>
      <c r="N52" s="831"/>
      <c r="O52" s="831"/>
      <c r="P52" s="831"/>
      <c r="Q52" s="831"/>
      <c r="R52" s="831"/>
      <c r="S52" s="831"/>
      <c r="T52" s="831"/>
      <c r="U52" s="831"/>
      <c r="V52" s="831"/>
      <c r="W52" s="831"/>
      <c r="X52" s="831"/>
      <c r="Y52" s="831"/>
      <c r="Z52" s="831"/>
      <c r="AA52" s="831"/>
      <c r="AB52" s="831"/>
      <c r="AC52" s="831"/>
      <c r="AD52" s="831"/>
      <c r="AE52" s="831"/>
      <c r="AF52" s="831"/>
      <c r="AG52" s="831"/>
      <c r="AH52" s="831"/>
      <c r="AI52" s="831"/>
      <c r="AJ52" s="831"/>
      <c r="AK52" s="831"/>
      <c r="AL52" s="831"/>
      <c r="AM52" s="831"/>
      <c r="AN52" s="831"/>
      <c r="AO52" s="832"/>
      <c r="AP52" s="362"/>
      <c r="AQ52" s="367"/>
      <c r="AR52" s="367"/>
      <c r="AS52" s="367"/>
      <c r="BB52" s="366"/>
      <c r="BF52" s="663"/>
      <c r="BG52" s="664"/>
      <c r="BH52" s="664"/>
      <c r="BI52" s="664"/>
      <c r="BJ52" s="664"/>
      <c r="BK52" s="664"/>
      <c r="BL52" s="664"/>
      <c r="BM52" s="664"/>
      <c r="BN52" s="664"/>
      <c r="BO52" s="664"/>
      <c r="BP52" s="665"/>
      <c r="BQ52" s="653"/>
      <c r="BR52" s="831"/>
      <c r="BS52" s="831"/>
      <c r="BT52" s="831"/>
      <c r="BU52" s="831"/>
      <c r="BV52" s="831"/>
      <c r="BW52" s="831"/>
      <c r="BX52" s="831"/>
      <c r="BY52" s="831"/>
      <c r="BZ52" s="831"/>
      <c r="CA52" s="831"/>
      <c r="CB52" s="831"/>
      <c r="CC52" s="831"/>
      <c r="CD52" s="831"/>
      <c r="CE52" s="831"/>
      <c r="CF52" s="831"/>
      <c r="CG52" s="831"/>
      <c r="CH52" s="831"/>
      <c r="CI52" s="831"/>
      <c r="CJ52" s="831"/>
      <c r="CK52" s="831"/>
      <c r="CL52" s="831"/>
      <c r="CM52" s="831"/>
      <c r="CN52" s="831"/>
      <c r="CO52" s="831"/>
      <c r="CP52" s="831"/>
      <c r="CQ52" s="831"/>
      <c r="CR52" s="831"/>
      <c r="CS52" s="832"/>
    </row>
    <row r="53" spans="2:97">
      <c r="B53" s="641"/>
      <c r="C53" s="642"/>
      <c r="D53" s="642"/>
      <c r="E53" s="642"/>
      <c r="F53" s="642"/>
      <c r="G53" s="642"/>
      <c r="H53" s="642"/>
      <c r="I53" s="642"/>
      <c r="J53" s="642"/>
      <c r="K53" s="642"/>
      <c r="L53" s="643"/>
      <c r="M53" s="653"/>
      <c r="N53" s="831"/>
      <c r="O53" s="831"/>
      <c r="P53" s="831"/>
      <c r="Q53" s="831"/>
      <c r="R53" s="831"/>
      <c r="S53" s="831"/>
      <c r="T53" s="831"/>
      <c r="U53" s="831"/>
      <c r="V53" s="831"/>
      <c r="W53" s="831"/>
      <c r="X53" s="831"/>
      <c r="Y53" s="831"/>
      <c r="Z53" s="831"/>
      <c r="AA53" s="831"/>
      <c r="AB53" s="831"/>
      <c r="AC53" s="831"/>
      <c r="AD53" s="831"/>
      <c r="AE53" s="831"/>
      <c r="AF53" s="831"/>
      <c r="AG53" s="831"/>
      <c r="AH53" s="831"/>
      <c r="AI53" s="831"/>
      <c r="AJ53" s="831"/>
      <c r="AK53" s="831"/>
      <c r="AL53" s="831"/>
      <c r="AM53" s="831"/>
      <c r="AN53" s="831"/>
      <c r="AO53" s="832"/>
      <c r="AP53" s="362"/>
      <c r="AQ53" s="367"/>
      <c r="AR53" s="367"/>
      <c r="AS53" s="367"/>
      <c r="BB53" s="366"/>
      <c r="BF53" s="663"/>
      <c r="BG53" s="664"/>
      <c r="BH53" s="664"/>
      <c r="BI53" s="664"/>
      <c r="BJ53" s="664"/>
      <c r="BK53" s="664"/>
      <c r="BL53" s="664"/>
      <c r="BM53" s="664"/>
      <c r="BN53" s="664"/>
      <c r="BO53" s="664"/>
      <c r="BP53" s="665"/>
      <c r="BQ53" s="653"/>
      <c r="BR53" s="831"/>
      <c r="BS53" s="831"/>
      <c r="BT53" s="831"/>
      <c r="BU53" s="831"/>
      <c r="BV53" s="831"/>
      <c r="BW53" s="831"/>
      <c r="BX53" s="831"/>
      <c r="BY53" s="831"/>
      <c r="BZ53" s="831"/>
      <c r="CA53" s="831"/>
      <c r="CB53" s="831"/>
      <c r="CC53" s="831"/>
      <c r="CD53" s="831"/>
      <c r="CE53" s="831"/>
      <c r="CF53" s="831"/>
      <c r="CG53" s="831"/>
      <c r="CH53" s="831"/>
      <c r="CI53" s="831"/>
      <c r="CJ53" s="831"/>
      <c r="CK53" s="831"/>
      <c r="CL53" s="831"/>
      <c r="CM53" s="831"/>
      <c r="CN53" s="831"/>
      <c r="CO53" s="831"/>
      <c r="CP53" s="831"/>
      <c r="CQ53" s="831"/>
      <c r="CR53" s="831"/>
      <c r="CS53" s="832"/>
    </row>
    <row r="54" spans="2:97">
      <c r="B54" s="797"/>
      <c r="C54" s="798"/>
      <c r="D54" s="798"/>
      <c r="E54" s="798"/>
      <c r="F54" s="798"/>
      <c r="G54" s="798"/>
      <c r="H54" s="798"/>
      <c r="I54" s="798"/>
      <c r="J54" s="798"/>
      <c r="K54" s="798"/>
      <c r="L54" s="799"/>
      <c r="M54" s="705"/>
      <c r="N54" s="706"/>
      <c r="O54" s="706"/>
      <c r="P54" s="706"/>
      <c r="Q54" s="706"/>
      <c r="R54" s="706"/>
      <c r="S54" s="706"/>
      <c r="T54" s="706"/>
      <c r="U54" s="706"/>
      <c r="V54" s="706"/>
      <c r="W54" s="706"/>
      <c r="X54" s="706"/>
      <c r="Y54" s="706"/>
      <c r="Z54" s="706"/>
      <c r="AA54" s="706"/>
      <c r="AB54" s="706"/>
      <c r="AC54" s="706"/>
      <c r="AD54" s="706"/>
      <c r="AE54" s="706"/>
      <c r="AF54" s="706"/>
      <c r="AG54" s="706"/>
      <c r="AH54" s="706"/>
      <c r="AI54" s="706"/>
      <c r="AJ54" s="706"/>
      <c r="AK54" s="706"/>
      <c r="AL54" s="706"/>
      <c r="AM54" s="706"/>
      <c r="AN54" s="706"/>
      <c r="AO54" s="707"/>
      <c r="AP54" s="362"/>
      <c r="AQ54" s="367"/>
      <c r="AR54" s="367"/>
      <c r="AS54" s="367"/>
      <c r="BB54" s="366"/>
      <c r="BF54" s="686"/>
      <c r="BG54" s="687"/>
      <c r="BH54" s="687"/>
      <c r="BI54" s="687"/>
      <c r="BJ54" s="687"/>
      <c r="BK54" s="687"/>
      <c r="BL54" s="687"/>
      <c r="BM54" s="687"/>
      <c r="BN54" s="687"/>
      <c r="BO54" s="687"/>
      <c r="BP54" s="688"/>
      <c r="BQ54" s="705"/>
      <c r="BR54" s="706"/>
      <c r="BS54" s="706"/>
      <c r="BT54" s="706"/>
      <c r="BU54" s="706"/>
      <c r="BV54" s="706"/>
      <c r="BW54" s="706"/>
      <c r="BX54" s="706"/>
      <c r="BY54" s="706"/>
      <c r="BZ54" s="706"/>
      <c r="CA54" s="706"/>
      <c r="CB54" s="706"/>
      <c r="CC54" s="706"/>
      <c r="CD54" s="706"/>
      <c r="CE54" s="706"/>
      <c r="CF54" s="706"/>
      <c r="CG54" s="706"/>
      <c r="CH54" s="706"/>
      <c r="CI54" s="706"/>
      <c r="CJ54" s="706"/>
      <c r="CK54" s="706"/>
      <c r="CL54" s="706"/>
      <c r="CM54" s="706"/>
      <c r="CN54" s="706"/>
      <c r="CO54" s="706"/>
      <c r="CP54" s="706"/>
      <c r="CQ54" s="706"/>
      <c r="CR54" s="706"/>
      <c r="CS54" s="707"/>
    </row>
    <row r="55" spans="2:97" ht="13.5" customHeight="1">
      <c r="B55" s="638" t="s">
        <v>334</v>
      </c>
      <c r="C55" s="639"/>
      <c r="D55" s="639"/>
      <c r="E55" s="639"/>
      <c r="F55" s="639"/>
      <c r="G55" s="639"/>
      <c r="H55" s="639"/>
      <c r="I55" s="639"/>
      <c r="J55" s="639"/>
      <c r="K55" s="639"/>
      <c r="L55" s="640"/>
      <c r="M55" s="650" t="s">
        <v>333</v>
      </c>
      <c r="N55" s="651"/>
      <c r="O55" s="651"/>
      <c r="P55" s="651"/>
      <c r="Q55" s="651"/>
      <c r="R55" s="651"/>
      <c r="S55" s="651"/>
      <c r="T55" s="651"/>
      <c r="U55" s="651"/>
      <c r="V55" s="651"/>
      <c r="W55" s="651"/>
      <c r="X55" s="651"/>
      <c r="Y55" s="651"/>
      <c r="Z55" s="651"/>
      <c r="AA55" s="651"/>
      <c r="AB55" s="651"/>
      <c r="AC55" s="651"/>
      <c r="AD55" s="651"/>
      <c r="AE55" s="651"/>
      <c r="AF55" s="651"/>
      <c r="AG55" s="651"/>
      <c r="AH55" s="651"/>
      <c r="AI55" s="651"/>
      <c r="AJ55" s="651"/>
      <c r="AK55" s="651"/>
      <c r="AL55" s="651"/>
      <c r="AM55" s="651"/>
      <c r="AN55" s="651"/>
      <c r="AO55" s="652"/>
      <c r="AP55" s="699"/>
      <c r="AQ55" s="702"/>
      <c r="AR55" s="702"/>
      <c r="AS55" s="702"/>
      <c r="AT55" s="702"/>
      <c r="AU55" s="702"/>
      <c r="AV55" s="702"/>
      <c r="AW55" s="702"/>
      <c r="AX55" s="702"/>
      <c r="AY55" s="702"/>
      <c r="AZ55" s="702"/>
      <c r="BA55" s="702"/>
      <c r="BB55" s="702"/>
      <c r="BC55" s="702"/>
      <c r="BD55" s="702"/>
      <c r="BF55" s="660" t="s">
        <v>334</v>
      </c>
      <c r="BG55" s="661"/>
      <c r="BH55" s="661"/>
      <c r="BI55" s="661"/>
      <c r="BJ55" s="661"/>
      <c r="BK55" s="661"/>
      <c r="BL55" s="661"/>
      <c r="BM55" s="661"/>
      <c r="BN55" s="661"/>
      <c r="BO55" s="661"/>
      <c r="BP55" s="662"/>
      <c r="BQ55" s="650" t="s">
        <v>333</v>
      </c>
      <c r="BR55" s="651"/>
      <c r="BS55" s="651"/>
      <c r="BT55" s="651"/>
      <c r="BU55" s="651"/>
      <c r="BV55" s="651"/>
      <c r="BW55" s="651"/>
      <c r="BX55" s="651"/>
      <c r="BY55" s="651"/>
      <c r="BZ55" s="651"/>
      <c r="CA55" s="651"/>
      <c r="CB55" s="651"/>
      <c r="CC55" s="651"/>
      <c r="CD55" s="651"/>
      <c r="CE55" s="651"/>
      <c r="CF55" s="651"/>
      <c r="CG55" s="651"/>
      <c r="CH55" s="651"/>
      <c r="CI55" s="651"/>
      <c r="CJ55" s="651"/>
      <c r="CK55" s="651"/>
      <c r="CL55" s="651"/>
      <c r="CM55" s="651"/>
      <c r="CN55" s="651"/>
      <c r="CO55" s="651"/>
      <c r="CP55" s="651"/>
      <c r="CQ55" s="651"/>
      <c r="CR55" s="651"/>
      <c r="CS55" s="652"/>
    </row>
    <row r="56" spans="2:97" ht="13.5" customHeight="1">
      <c r="B56" s="641"/>
      <c r="C56" s="642"/>
      <c r="D56" s="642"/>
      <c r="E56" s="642"/>
      <c r="F56" s="642"/>
      <c r="G56" s="642"/>
      <c r="H56" s="642"/>
      <c r="I56" s="642"/>
      <c r="J56" s="642"/>
      <c r="K56" s="642"/>
      <c r="L56" s="643"/>
      <c r="M56" s="653"/>
      <c r="N56" s="654"/>
      <c r="O56" s="654"/>
      <c r="P56" s="654"/>
      <c r="Q56" s="654"/>
      <c r="R56" s="654"/>
      <c r="S56" s="654"/>
      <c r="T56" s="654"/>
      <c r="U56" s="654"/>
      <c r="V56" s="654"/>
      <c r="W56" s="654"/>
      <c r="X56" s="654"/>
      <c r="Y56" s="654"/>
      <c r="Z56" s="654"/>
      <c r="AA56" s="654"/>
      <c r="AB56" s="654"/>
      <c r="AC56" s="654"/>
      <c r="AD56" s="654"/>
      <c r="AE56" s="654"/>
      <c r="AF56" s="654"/>
      <c r="AG56" s="654"/>
      <c r="AH56" s="654"/>
      <c r="AI56" s="654"/>
      <c r="AJ56" s="654"/>
      <c r="AK56" s="654"/>
      <c r="AL56" s="654"/>
      <c r="AM56" s="654"/>
      <c r="AN56" s="654"/>
      <c r="AO56" s="655"/>
      <c r="AP56" s="699"/>
      <c r="AQ56" s="702"/>
      <c r="AR56" s="702"/>
      <c r="AS56" s="702"/>
      <c r="AT56" s="702"/>
      <c r="AU56" s="702"/>
      <c r="AV56" s="702"/>
      <c r="AW56" s="702"/>
      <c r="AX56" s="702"/>
      <c r="AY56" s="702"/>
      <c r="AZ56" s="702"/>
      <c r="BA56" s="702"/>
      <c r="BB56" s="702"/>
      <c r="BC56" s="702"/>
      <c r="BD56" s="702"/>
      <c r="BF56" s="663"/>
      <c r="BG56" s="664"/>
      <c r="BH56" s="664"/>
      <c r="BI56" s="664"/>
      <c r="BJ56" s="664"/>
      <c r="BK56" s="664"/>
      <c r="BL56" s="664"/>
      <c r="BM56" s="664"/>
      <c r="BN56" s="664"/>
      <c r="BO56" s="664"/>
      <c r="BP56" s="665"/>
      <c r="BQ56" s="653"/>
      <c r="BR56" s="654"/>
      <c r="BS56" s="654"/>
      <c r="BT56" s="654"/>
      <c r="BU56" s="654"/>
      <c r="BV56" s="654"/>
      <c r="BW56" s="654"/>
      <c r="BX56" s="654"/>
      <c r="BY56" s="654"/>
      <c r="BZ56" s="654"/>
      <c r="CA56" s="654"/>
      <c r="CB56" s="654"/>
      <c r="CC56" s="654"/>
      <c r="CD56" s="654"/>
      <c r="CE56" s="654"/>
      <c r="CF56" s="654"/>
      <c r="CG56" s="654"/>
      <c r="CH56" s="654"/>
      <c r="CI56" s="654"/>
      <c r="CJ56" s="654"/>
      <c r="CK56" s="654"/>
      <c r="CL56" s="654"/>
      <c r="CM56" s="654"/>
      <c r="CN56" s="654"/>
      <c r="CO56" s="654"/>
      <c r="CP56" s="654"/>
      <c r="CQ56" s="654"/>
      <c r="CR56" s="654"/>
      <c r="CS56" s="655"/>
    </row>
    <row r="57" spans="2:97" ht="13.5" customHeight="1">
      <c r="B57" s="644"/>
      <c r="C57" s="645"/>
      <c r="D57" s="645"/>
      <c r="E57" s="645"/>
      <c r="F57" s="645"/>
      <c r="G57" s="645"/>
      <c r="H57" s="645"/>
      <c r="I57" s="645"/>
      <c r="J57" s="645"/>
      <c r="K57" s="645"/>
      <c r="L57" s="646"/>
      <c r="M57" s="656"/>
      <c r="N57" s="654"/>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4"/>
      <c r="AL57" s="654"/>
      <c r="AM57" s="654"/>
      <c r="AN57" s="654"/>
      <c r="AO57" s="655"/>
      <c r="AP57" s="358"/>
      <c r="AQ57" s="361"/>
      <c r="AR57" s="361"/>
      <c r="AS57" s="361"/>
      <c r="AT57" s="361"/>
      <c r="AU57" s="361"/>
      <c r="AV57" s="361"/>
      <c r="AW57" s="361"/>
      <c r="AX57" s="361"/>
      <c r="AY57" s="361"/>
      <c r="AZ57" s="361"/>
      <c r="BA57" s="361"/>
      <c r="BB57" s="361"/>
      <c r="BC57" s="361"/>
      <c r="BD57" s="361"/>
      <c r="BF57" s="663"/>
      <c r="BG57" s="664"/>
      <c r="BH57" s="664"/>
      <c r="BI57" s="664"/>
      <c r="BJ57" s="664"/>
      <c r="BK57" s="664"/>
      <c r="BL57" s="664"/>
      <c r="BM57" s="664"/>
      <c r="BN57" s="664"/>
      <c r="BO57" s="664"/>
      <c r="BP57" s="665"/>
      <c r="BQ57" s="656"/>
      <c r="BR57" s="654"/>
      <c r="BS57" s="654"/>
      <c r="BT57" s="654"/>
      <c r="BU57" s="654"/>
      <c r="BV57" s="654"/>
      <c r="BW57" s="654"/>
      <c r="BX57" s="654"/>
      <c r="BY57" s="654"/>
      <c r="BZ57" s="654"/>
      <c r="CA57" s="654"/>
      <c r="CB57" s="654"/>
      <c r="CC57" s="654"/>
      <c r="CD57" s="654"/>
      <c r="CE57" s="654"/>
      <c r="CF57" s="654"/>
      <c r="CG57" s="654"/>
      <c r="CH57" s="654"/>
      <c r="CI57" s="654"/>
      <c r="CJ57" s="654"/>
      <c r="CK57" s="654"/>
      <c r="CL57" s="654"/>
      <c r="CM57" s="654"/>
      <c r="CN57" s="654"/>
      <c r="CO57" s="654"/>
      <c r="CP57" s="654"/>
      <c r="CQ57" s="654"/>
      <c r="CR57" s="654"/>
      <c r="CS57" s="655"/>
    </row>
    <row r="58" spans="2:97" ht="13.5" customHeight="1">
      <c r="B58" s="647"/>
      <c r="C58" s="648"/>
      <c r="D58" s="648"/>
      <c r="E58" s="648"/>
      <c r="F58" s="648"/>
      <c r="G58" s="648"/>
      <c r="H58" s="648"/>
      <c r="I58" s="648"/>
      <c r="J58" s="648"/>
      <c r="K58" s="648"/>
      <c r="L58" s="649"/>
      <c r="M58" s="657"/>
      <c r="N58" s="658"/>
      <c r="O58" s="658"/>
      <c r="P58" s="658"/>
      <c r="Q58" s="658"/>
      <c r="R58" s="658"/>
      <c r="S58" s="658"/>
      <c r="T58" s="658"/>
      <c r="U58" s="658"/>
      <c r="V58" s="658"/>
      <c r="W58" s="658"/>
      <c r="X58" s="658"/>
      <c r="Y58" s="658"/>
      <c r="Z58" s="658"/>
      <c r="AA58" s="658"/>
      <c r="AB58" s="658"/>
      <c r="AC58" s="658"/>
      <c r="AD58" s="658"/>
      <c r="AE58" s="658"/>
      <c r="AF58" s="658"/>
      <c r="AG58" s="658"/>
      <c r="AH58" s="658"/>
      <c r="AI58" s="658"/>
      <c r="AJ58" s="658"/>
      <c r="AK58" s="658"/>
      <c r="AL58" s="658"/>
      <c r="AM58" s="658"/>
      <c r="AN58" s="658"/>
      <c r="AO58" s="659"/>
      <c r="AP58" s="358"/>
      <c r="AQ58" s="361"/>
      <c r="AR58" s="361"/>
      <c r="AS58" s="361"/>
      <c r="AT58" s="361"/>
      <c r="AU58" s="361"/>
      <c r="AV58" s="361"/>
      <c r="AW58" s="361"/>
      <c r="AX58" s="361"/>
      <c r="AY58" s="361"/>
      <c r="AZ58" s="361"/>
      <c r="BA58" s="361"/>
      <c r="BB58" s="361"/>
      <c r="BC58" s="361"/>
      <c r="BD58" s="361"/>
      <c r="BF58" s="686"/>
      <c r="BG58" s="687"/>
      <c r="BH58" s="687"/>
      <c r="BI58" s="687"/>
      <c r="BJ58" s="687"/>
      <c r="BK58" s="687"/>
      <c r="BL58" s="687"/>
      <c r="BM58" s="687"/>
      <c r="BN58" s="687"/>
      <c r="BO58" s="687"/>
      <c r="BP58" s="688"/>
      <c r="BQ58" s="657"/>
      <c r="BR58" s="658"/>
      <c r="BS58" s="658"/>
      <c r="BT58" s="658"/>
      <c r="BU58" s="658"/>
      <c r="BV58" s="658"/>
      <c r="BW58" s="658"/>
      <c r="BX58" s="658"/>
      <c r="BY58" s="658"/>
      <c r="BZ58" s="658"/>
      <c r="CA58" s="658"/>
      <c r="CB58" s="658"/>
      <c r="CC58" s="658"/>
      <c r="CD58" s="658"/>
      <c r="CE58" s="658"/>
      <c r="CF58" s="658"/>
      <c r="CG58" s="658"/>
      <c r="CH58" s="658"/>
      <c r="CI58" s="658"/>
      <c r="CJ58" s="658"/>
      <c r="CK58" s="658"/>
      <c r="CL58" s="658"/>
      <c r="CM58" s="658"/>
      <c r="CN58" s="658"/>
      <c r="CO58" s="658"/>
      <c r="CP58" s="658"/>
      <c r="CQ58" s="658"/>
      <c r="CR58" s="658"/>
      <c r="CS58" s="659"/>
    </row>
    <row r="59" spans="2:97" ht="13.5" customHeight="1">
      <c r="B59" s="638" t="s">
        <v>420</v>
      </c>
      <c r="C59" s="834"/>
      <c r="D59" s="834"/>
      <c r="E59" s="834"/>
      <c r="F59" s="834"/>
      <c r="G59" s="834"/>
      <c r="H59" s="834"/>
      <c r="I59" s="834"/>
      <c r="J59" s="834"/>
      <c r="K59" s="834"/>
      <c r="L59" s="835"/>
      <c r="M59" s="650" t="s">
        <v>453</v>
      </c>
      <c r="N59" s="703"/>
      <c r="O59" s="703"/>
      <c r="P59" s="703"/>
      <c r="Q59" s="703"/>
      <c r="R59" s="703"/>
      <c r="S59" s="703"/>
      <c r="T59" s="703"/>
      <c r="U59" s="703"/>
      <c r="V59" s="703"/>
      <c r="W59" s="703"/>
      <c r="X59" s="703"/>
      <c r="Y59" s="703"/>
      <c r="Z59" s="703"/>
      <c r="AA59" s="703"/>
      <c r="AB59" s="703"/>
      <c r="AC59" s="703"/>
      <c r="AD59" s="703"/>
      <c r="AE59" s="703"/>
      <c r="AF59" s="703"/>
      <c r="AG59" s="703"/>
      <c r="AH59" s="703"/>
      <c r="AI59" s="703"/>
      <c r="AJ59" s="703"/>
      <c r="AK59" s="703"/>
      <c r="AL59" s="703"/>
      <c r="AM59" s="703"/>
      <c r="AN59" s="703"/>
      <c r="AO59" s="704"/>
      <c r="AP59" s="699"/>
      <c r="AQ59" s="701"/>
      <c r="AR59" s="701"/>
      <c r="AS59" s="701"/>
      <c r="AT59" s="701"/>
      <c r="AU59" s="701"/>
      <c r="AV59" s="701"/>
      <c r="AW59" s="701"/>
      <c r="AX59" s="701"/>
      <c r="AY59" s="701"/>
      <c r="AZ59" s="701"/>
      <c r="BA59" s="701"/>
      <c r="BB59" s="701"/>
      <c r="BC59" s="701"/>
      <c r="BD59" s="701"/>
      <c r="BF59" s="710" t="s">
        <v>420</v>
      </c>
      <c r="BG59" s="834"/>
      <c r="BH59" s="834"/>
      <c r="BI59" s="834"/>
      <c r="BJ59" s="834"/>
      <c r="BK59" s="834"/>
      <c r="BL59" s="834"/>
      <c r="BM59" s="834"/>
      <c r="BN59" s="834"/>
      <c r="BO59" s="834"/>
      <c r="BP59" s="835"/>
      <c r="BQ59" s="650" t="s">
        <v>454</v>
      </c>
      <c r="BR59" s="703"/>
      <c r="BS59" s="703"/>
      <c r="BT59" s="703"/>
      <c r="BU59" s="703"/>
      <c r="BV59" s="703"/>
      <c r="BW59" s="703"/>
      <c r="BX59" s="703"/>
      <c r="BY59" s="703"/>
      <c r="BZ59" s="703"/>
      <c r="CA59" s="703"/>
      <c r="CB59" s="703"/>
      <c r="CC59" s="703"/>
      <c r="CD59" s="703"/>
      <c r="CE59" s="703"/>
      <c r="CF59" s="703"/>
      <c r="CG59" s="703"/>
      <c r="CH59" s="703"/>
      <c r="CI59" s="703"/>
      <c r="CJ59" s="703"/>
      <c r="CK59" s="703"/>
      <c r="CL59" s="703"/>
      <c r="CM59" s="703"/>
      <c r="CN59" s="703"/>
      <c r="CO59" s="703"/>
      <c r="CP59" s="703"/>
      <c r="CQ59" s="703"/>
      <c r="CR59" s="703"/>
      <c r="CS59" s="704"/>
    </row>
    <row r="60" spans="2:97" ht="13.5" customHeight="1">
      <c r="B60" s="647"/>
      <c r="C60" s="648"/>
      <c r="D60" s="648"/>
      <c r="E60" s="648"/>
      <c r="F60" s="648"/>
      <c r="G60" s="648"/>
      <c r="H60" s="648"/>
      <c r="I60" s="648"/>
      <c r="J60" s="648"/>
      <c r="K60" s="648"/>
      <c r="L60" s="649"/>
      <c r="M60" s="705"/>
      <c r="N60" s="706"/>
      <c r="O60" s="706"/>
      <c r="P60" s="706"/>
      <c r="Q60" s="706"/>
      <c r="R60" s="706"/>
      <c r="S60" s="706"/>
      <c r="T60" s="706"/>
      <c r="U60" s="706"/>
      <c r="V60" s="706"/>
      <c r="W60" s="706"/>
      <c r="X60" s="706"/>
      <c r="Y60" s="706"/>
      <c r="Z60" s="706"/>
      <c r="AA60" s="706"/>
      <c r="AB60" s="706"/>
      <c r="AC60" s="706"/>
      <c r="AD60" s="706"/>
      <c r="AE60" s="706"/>
      <c r="AF60" s="706"/>
      <c r="AG60" s="706"/>
      <c r="AH60" s="706"/>
      <c r="AI60" s="706"/>
      <c r="AJ60" s="706"/>
      <c r="AK60" s="706"/>
      <c r="AL60" s="706"/>
      <c r="AM60" s="706"/>
      <c r="AN60" s="706"/>
      <c r="AO60" s="707"/>
      <c r="AP60" s="699"/>
      <c r="AQ60" s="701"/>
      <c r="AR60" s="701"/>
      <c r="AS60" s="701"/>
      <c r="AT60" s="701"/>
      <c r="AU60" s="701"/>
      <c r="AV60" s="701"/>
      <c r="AW60" s="701"/>
      <c r="AX60" s="701"/>
      <c r="AY60" s="701"/>
      <c r="AZ60" s="701"/>
      <c r="BA60" s="701"/>
      <c r="BB60" s="701"/>
      <c r="BC60" s="701"/>
      <c r="BD60" s="701"/>
      <c r="BF60" s="647"/>
      <c r="BG60" s="648"/>
      <c r="BH60" s="648"/>
      <c r="BI60" s="648"/>
      <c r="BJ60" s="648"/>
      <c r="BK60" s="648"/>
      <c r="BL60" s="648"/>
      <c r="BM60" s="648"/>
      <c r="BN60" s="648"/>
      <c r="BO60" s="648"/>
      <c r="BP60" s="649"/>
      <c r="BQ60" s="705"/>
      <c r="BR60" s="706"/>
      <c r="BS60" s="706"/>
      <c r="BT60" s="706"/>
      <c r="BU60" s="706"/>
      <c r="BV60" s="706"/>
      <c r="BW60" s="706"/>
      <c r="BX60" s="706"/>
      <c r="BY60" s="706"/>
      <c r="BZ60" s="706"/>
      <c r="CA60" s="706"/>
      <c r="CB60" s="706"/>
      <c r="CC60" s="706"/>
      <c r="CD60" s="706"/>
      <c r="CE60" s="706"/>
      <c r="CF60" s="706"/>
      <c r="CG60" s="706"/>
      <c r="CH60" s="706"/>
      <c r="CI60" s="706"/>
      <c r="CJ60" s="706"/>
      <c r="CK60" s="706"/>
      <c r="CL60" s="706"/>
      <c r="CM60" s="706"/>
      <c r="CN60" s="706"/>
      <c r="CO60" s="706"/>
      <c r="CP60" s="706"/>
      <c r="CQ60" s="706"/>
      <c r="CR60" s="706"/>
      <c r="CS60" s="707"/>
    </row>
    <row r="61" spans="2:97" ht="13.5" customHeight="1">
      <c r="B61" s="638" t="s">
        <v>422</v>
      </c>
      <c r="C61" s="639"/>
      <c r="D61" s="639"/>
      <c r="E61" s="639"/>
      <c r="F61" s="639"/>
      <c r="G61" s="639"/>
      <c r="H61" s="639"/>
      <c r="I61" s="639"/>
      <c r="J61" s="639"/>
      <c r="K61" s="639"/>
      <c r="L61" s="640"/>
      <c r="M61" s="650" t="s">
        <v>332</v>
      </c>
      <c r="N61" s="651"/>
      <c r="O61" s="651"/>
      <c r="P61" s="651"/>
      <c r="Q61" s="651"/>
      <c r="R61" s="651"/>
      <c r="S61" s="651"/>
      <c r="T61" s="651"/>
      <c r="U61" s="651"/>
      <c r="V61" s="651"/>
      <c r="W61" s="651"/>
      <c r="X61" s="651"/>
      <c r="Y61" s="651"/>
      <c r="Z61" s="651"/>
      <c r="AA61" s="651"/>
      <c r="AB61" s="651"/>
      <c r="AC61" s="651"/>
      <c r="AD61" s="651"/>
      <c r="AE61" s="651"/>
      <c r="AF61" s="651"/>
      <c r="AG61" s="651"/>
      <c r="AH61" s="651"/>
      <c r="AI61" s="651"/>
      <c r="AJ61" s="651"/>
      <c r="AK61" s="651"/>
      <c r="AL61" s="651"/>
      <c r="AM61" s="651"/>
      <c r="AN61" s="651"/>
      <c r="AO61" s="652"/>
      <c r="AP61" s="700"/>
      <c r="AQ61" s="702"/>
      <c r="AR61" s="702"/>
      <c r="AS61" s="702"/>
      <c r="AT61" s="702"/>
      <c r="AU61" s="702"/>
      <c r="AV61" s="702"/>
      <c r="AW61" s="702"/>
      <c r="AX61" s="702"/>
      <c r="AY61" s="702"/>
      <c r="AZ61" s="702"/>
      <c r="BA61" s="702"/>
      <c r="BB61" s="702"/>
      <c r="BC61" s="702"/>
      <c r="BD61" s="702"/>
      <c r="BF61" s="710" t="s">
        <v>422</v>
      </c>
      <c r="BG61" s="711"/>
      <c r="BH61" s="711"/>
      <c r="BI61" s="711"/>
      <c r="BJ61" s="711"/>
      <c r="BK61" s="711"/>
      <c r="BL61" s="711"/>
      <c r="BM61" s="711"/>
      <c r="BN61" s="711"/>
      <c r="BO61" s="711"/>
      <c r="BP61" s="712"/>
      <c r="BQ61" s="650" t="s">
        <v>332</v>
      </c>
      <c r="BR61" s="651"/>
      <c r="BS61" s="651"/>
      <c r="BT61" s="651"/>
      <c r="BU61" s="651"/>
      <c r="BV61" s="651"/>
      <c r="BW61" s="651"/>
      <c r="BX61" s="651"/>
      <c r="BY61" s="651"/>
      <c r="BZ61" s="651"/>
      <c r="CA61" s="651"/>
      <c r="CB61" s="651"/>
      <c r="CC61" s="651"/>
      <c r="CD61" s="651"/>
      <c r="CE61" s="651"/>
      <c r="CF61" s="651"/>
      <c r="CG61" s="651"/>
      <c r="CH61" s="651"/>
      <c r="CI61" s="651"/>
      <c r="CJ61" s="651"/>
      <c r="CK61" s="651"/>
      <c r="CL61" s="651"/>
      <c r="CM61" s="651"/>
      <c r="CN61" s="651"/>
      <c r="CO61" s="651"/>
      <c r="CP61" s="651"/>
      <c r="CQ61" s="651"/>
      <c r="CR61" s="651"/>
      <c r="CS61" s="652"/>
    </row>
    <row r="62" spans="2:97" ht="13.5" customHeight="1">
      <c r="B62" s="641"/>
      <c r="C62" s="708"/>
      <c r="D62" s="708"/>
      <c r="E62" s="708"/>
      <c r="F62" s="708"/>
      <c r="G62" s="708"/>
      <c r="H62" s="708"/>
      <c r="I62" s="708"/>
      <c r="J62" s="708"/>
      <c r="K62" s="708"/>
      <c r="L62" s="643"/>
      <c r="M62" s="653"/>
      <c r="N62" s="654"/>
      <c r="O62" s="654"/>
      <c r="P62" s="654"/>
      <c r="Q62" s="654"/>
      <c r="R62" s="654"/>
      <c r="S62" s="654"/>
      <c r="T62" s="654"/>
      <c r="U62" s="654"/>
      <c r="V62" s="654"/>
      <c r="W62" s="654"/>
      <c r="X62" s="654"/>
      <c r="Y62" s="654"/>
      <c r="Z62" s="654"/>
      <c r="AA62" s="654"/>
      <c r="AB62" s="654"/>
      <c r="AC62" s="654"/>
      <c r="AD62" s="654"/>
      <c r="AE62" s="654"/>
      <c r="AF62" s="654"/>
      <c r="AG62" s="654"/>
      <c r="AH62" s="654"/>
      <c r="AI62" s="654"/>
      <c r="AJ62" s="654"/>
      <c r="AK62" s="654"/>
      <c r="AL62" s="654"/>
      <c r="AM62" s="654"/>
      <c r="AN62" s="654"/>
      <c r="AO62" s="655"/>
      <c r="AP62" s="700"/>
      <c r="AQ62" s="702"/>
      <c r="AR62" s="702"/>
      <c r="AS62" s="702"/>
      <c r="AT62" s="702"/>
      <c r="AU62" s="702"/>
      <c r="AV62" s="702"/>
      <c r="AW62" s="702"/>
      <c r="AX62" s="702"/>
      <c r="AY62" s="702"/>
      <c r="AZ62" s="702"/>
      <c r="BA62" s="702"/>
      <c r="BB62" s="702"/>
      <c r="BC62" s="702"/>
      <c r="BD62" s="702"/>
      <c r="BF62" s="713"/>
      <c r="BG62" s="714"/>
      <c r="BH62" s="714"/>
      <c r="BI62" s="714"/>
      <c r="BJ62" s="714"/>
      <c r="BK62" s="714"/>
      <c r="BL62" s="714"/>
      <c r="BM62" s="714"/>
      <c r="BN62" s="714"/>
      <c r="BO62" s="714"/>
      <c r="BP62" s="715"/>
      <c r="BQ62" s="653"/>
      <c r="BR62" s="654"/>
      <c r="BS62" s="654"/>
      <c r="BT62" s="654"/>
      <c r="BU62" s="654"/>
      <c r="BV62" s="654"/>
      <c r="BW62" s="654"/>
      <c r="BX62" s="654"/>
      <c r="BY62" s="654"/>
      <c r="BZ62" s="654"/>
      <c r="CA62" s="654"/>
      <c r="CB62" s="654"/>
      <c r="CC62" s="654"/>
      <c r="CD62" s="654"/>
      <c r="CE62" s="654"/>
      <c r="CF62" s="654"/>
      <c r="CG62" s="654"/>
      <c r="CH62" s="654"/>
      <c r="CI62" s="654"/>
      <c r="CJ62" s="654"/>
      <c r="CK62" s="654"/>
      <c r="CL62" s="654"/>
      <c r="CM62" s="654"/>
      <c r="CN62" s="654"/>
      <c r="CO62" s="654"/>
      <c r="CP62" s="654"/>
      <c r="CQ62" s="654"/>
      <c r="CR62" s="654"/>
      <c r="CS62" s="655"/>
    </row>
    <row r="63" spans="2:97" ht="13.5" customHeight="1">
      <c r="B63" s="644"/>
      <c r="C63" s="709"/>
      <c r="D63" s="709"/>
      <c r="E63" s="709"/>
      <c r="F63" s="709"/>
      <c r="G63" s="709"/>
      <c r="H63" s="709"/>
      <c r="I63" s="709"/>
      <c r="J63" s="709"/>
      <c r="K63" s="709"/>
      <c r="L63" s="646"/>
      <c r="M63" s="656"/>
      <c r="N63" s="654"/>
      <c r="O63" s="654"/>
      <c r="P63" s="654"/>
      <c r="Q63" s="654"/>
      <c r="R63" s="654"/>
      <c r="S63" s="654"/>
      <c r="T63" s="654"/>
      <c r="U63" s="654"/>
      <c r="V63" s="654"/>
      <c r="W63" s="654"/>
      <c r="X63" s="654"/>
      <c r="Y63" s="654"/>
      <c r="Z63" s="654"/>
      <c r="AA63" s="654"/>
      <c r="AB63" s="654"/>
      <c r="AC63" s="654"/>
      <c r="AD63" s="654"/>
      <c r="AE63" s="654"/>
      <c r="AF63" s="654"/>
      <c r="AG63" s="654"/>
      <c r="AH63" s="654"/>
      <c r="AI63" s="654"/>
      <c r="AJ63" s="654"/>
      <c r="AK63" s="654"/>
      <c r="AL63" s="654"/>
      <c r="AM63" s="654"/>
      <c r="AN63" s="654"/>
      <c r="AO63" s="655"/>
      <c r="AP63" s="700"/>
      <c r="AQ63" s="702"/>
      <c r="AR63" s="702"/>
      <c r="AS63" s="702"/>
      <c r="AT63" s="702"/>
      <c r="AU63" s="702"/>
      <c r="AV63" s="702"/>
      <c r="AW63" s="702"/>
      <c r="AX63" s="702"/>
      <c r="AY63" s="702"/>
      <c r="AZ63" s="702"/>
      <c r="BA63" s="702"/>
      <c r="BB63" s="702"/>
      <c r="BC63" s="702"/>
      <c r="BD63" s="702"/>
      <c r="BF63" s="644"/>
      <c r="BG63" s="709"/>
      <c r="BH63" s="709"/>
      <c r="BI63" s="709"/>
      <c r="BJ63" s="709"/>
      <c r="BK63" s="709"/>
      <c r="BL63" s="709"/>
      <c r="BM63" s="709"/>
      <c r="BN63" s="709"/>
      <c r="BO63" s="709"/>
      <c r="BP63" s="646"/>
      <c r="BQ63" s="656"/>
      <c r="BR63" s="654"/>
      <c r="BS63" s="654"/>
      <c r="BT63" s="654"/>
      <c r="BU63" s="654"/>
      <c r="BV63" s="654"/>
      <c r="BW63" s="654"/>
      <c r="BX63" s="654"/>
      <c r="BY63" s="654"/>
      <c r="BZ63" s="654"/>
      <c r="CA63" s="654"/>
      <c r="CB63" s="654"/>
      <c r="CC63" s="654"/>
      <c r="CD63" s="654"/>
      <c r="CE63" s="654"/>
      <c r="CF63" s="654"/>
      <c r="CG63" s="654"/>
      <c r="CH63" s="654"/>
      <c r="CI63" s="654"/>
      <c r="CJ63" s="654"/>
      <c r="CK63" s="654"/>
      <c r="CL63" s="654"/>
      <c r="CM63" s="654"/>
      <c r="CN63" s="654"/>
      <c r="CO63" s="654"/>
      <c r="CP63" s="654"/>
      <c r="CQ63" s="654"/>
      <c r="CR63" s="654"/>
      <c r="CS63" s="655"/>
    </row>
    <row r="64" spans="2:97" ht="13.5" customHeight="1">
      <c r="B64" s="647"/>
      <c r="C64" s="648"/>
      <c r="D64" s="648"/>
      <c r="E64" s="648"/>
      <c r="F64" s="648"/>
      <c r="G64" s="648"/>
      <c r="H64" s="648"/>
      <c r="I64" s="648"/>
      <c r="J64" s="648"/>
      <c r="K64" s="648"/>
      <c r="L64" s="649"/>
      <c r="M64" s="657"/>
      <c r="N64" s="658"/>
      <c r="O64" s="658"/>
      <c r="P64" s="658"/>
      <c r="Q64" s="658"/>
      <c r="R64" s="658"/>
      <c r="S64" s="658"/>
      <c r="T64" s="658"/>
      <c r="U64" s="658"/>
      <c r="V64" s="658"/>
      <c r="W64" s="658"/>
      <c r="X64" s="658"/>
      <c r="Y64" s="658"/>
      <c r="Z64" s="658"/>
      <c r="AA64" s="658"/>
      <c r="AB64" s="658"/>
      <c r="AC64" s="658"/>
      <c r="AD64" s="658"/>
      <c r="AE64" s="658"/>
      <c r="AF64" s="658"/>
      <c r="AG64" s="658"/>
      <c r="AH64" s="658"/>
      <c r="AI64" s="658"/>
      <c r="AJ64" s="658"/>
      <c r="AK64" s="658"/>
      <c r="AL64" s="658"/>
      <c r="AM64" s="658"/>
      <c r="AN64" s="658"/>
      <c r="AO64" s="659"/>
      <c r="AP64" s="700"/>
      <c r="AQ64" s="702"/>
      <c r="AR64" s="702"/>
      <c r="AS64" s="702"/>
      <c r="AT64" s="702"/>
      <c r="AU64" s="702"/>
      <c r="AV64" s="702"/>
      <c r="AW64" s="702"/>
      <c r="AX64" s="702"/>
      <c r="AY64" s="702"/>
      <c r="AZ64" s="702"/>
      <c r="BA64" s="702"/>
      <c r="BB64" s="702"/>
      <c r="BC64" s="702"/>
      <c r="BD64" s="702"/>
      <c r="BF64" s="647"/>
      <c r="BG64" s="648"/>
      <c r="BH64" s="648"/>
      <c r="BI64" s="648"/>
      <c r="BJ64" s="648"/>
      <c r="BK64" s="648"/>
      <c r="BL64" s="648"/>
      <c r="BM64" s="648"/>
      <c r="BN64" s="648"/>
      <c r="BO64" s="648"/>
      <c r="BP64" s="649"/>
      <c r="BQ64" s="657"/>
      <c r="BR64" s="658"/>
      <c r="BS64" s="658"/>
      <c r="BT64" s="658"/>
      <c r="BU64" s="658"/>
      <c r="BV64" s="658"/>
      <c r="BW64" s="658"/>
      <c r="BX64" s="658"/>
      <c r="BY64" s="658"/>
      <c r="BZ64" s="658"/>
      <c r="CA64" s="658"/>
      <c r="CB64" s="658"/>
      <c r="CC64" s="658"/>
      <c r="CD64" s="658"/>
      <c r="CE64" s="658"/>
      <c r="CF64" s="658"/>
      <c r="CG64" s="658"/>
      <c r="CH64" s="658"/>
      <c r="CI64" s="658"/>
      <c r="CJ64" s="658"/>
      <c r="CK64" s="658"/>
      <c r="CL64" s="658"/>
      <c r="CM64" s="658"/>
      <c r="CN64" s="658"/>
      <c r="CO64" s="658"/>
      <c r="CP64" s="658"/>
      <c r="CQ64" s="658"/>
      <c r="CR64" s="658"/>
      <c r="CS64" s="659"/>
    </row>
    <row r="65" spans="2:97" ht="10.5" customHeight="1">
      <c r="C65" s="92"/>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700"/>
      <c r="AQ65" s="702"/>
      <c r="AR65" s="702"/>
      <c r="AS65" s="702"/>
      <c r="AT65" s="702"/>
      <c r="AU65" s="702"/>
      <c r="AV65" s="702"/>
      <c r="AW65" s="702"/>
      <c r="AX65" s="702"/>
      <c r="AY65" s="702"/>
      <c r="AZ65" s="702"/>
      <c r="BA65" s="702"/>
      <c r="BB65" s="702"/>
      <c r="BC65" s="702"/>
      <c r="BD65" s="702"/>
      <c r="BG65" s="92"/>
      <c r="BH65" s="363"/>
      <c r="BI65" s="363"/>
      <c r="BJ65" s="363"/>
      <c r="BK65" s="363"/>
      <c r="BL65" s="363"/>
      <c r="BM65" s="363"/>
      <c r="BN65" s="363"/>
      <c r="BO65" s="363"/>
      <c r="BP65" s="363"/>
      <c r="BQ65" s="363"/>
      <c r="BR65" s="363"/>
      <c r="BS65" s="363"/>
      <c r="BT65" s="363"/>
      <c r="BU65" s="363"/>
      <c r="BV65" s="363"/>
      <c r="BW65" s="363"/>
      <c r="BX65" s="363"/>
      <c r="BY65" s="363"/>
      <c r="BZ65" s="363"/>
      <c r="CA65" s="363"/>
      <c r="CB65" s="363"/>
      <c r="CC65" s="363"/>
      <c r="CD65" s="363"/>
      <c r="CE65" s="363"/>
      <c r="CF65" s="363"/>
      <c r="CG65" s="363"/>
      <c r="CH65" s="363"/>
      <c r="CI65" s="363"/>
      <c r="CJ65" s="363"/>
      <c r="CK65" s="363"/>
      <c r="CL65" s="363"/>
      <c r="CM65" s="363"/>
      <c r="CN65" s="363"/>
      <c r="CO65" s="363"/>
      <c r="CP65" s="363"/>
      <c r="CQ65" s="363"/>
      <c r="CR65" s="363"/>
      <c r="CS65" s="363"/>
    </row>
    <row r="66" spans="2:97" ht="10.5" customHeight="1">
      <c r="C66" s="92"/>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700"/>
      <c r="AQ66" s="702"/>
      <c r="AR66" s="702"/>
      <c r="AS66" s="702"/>
      <c r="AT66" s="702"/>
      <c r="AU66" s="702"/>
      <c r="AV66" s="702"/>
      <c r="AW66" s="702"/>
      <c r="AX66" s="702"/>
      <c r="AY66" s="702"/>
      <c r="AZ66" s="702"/>
      <c r="BA66" s="702"/>
      <c r="BB66" s="702"/>
      <c r="BC66" s="702"/>
      <c r="BD66" s="702"/>
      <c r="BG66" s="92"/>
      <c r="BH66" s="363"/>
      <c r="BI66" s="363"/>
      <c r="BJ66" s="363"/>
      <c r="BK66" s="363"/>
      <c r="BL66" s="363"/>
      <c r="BM66" s="363"/>
      <c r="BN66" s="363"/>
      <c r="BO66" s="363"/>
      <c r="BP66" s="363"/>
      <c r="BQ66" s="363"/>
      <c r="BR66" s="363"/>
      <c r="BS66" s="363"/>
      <c r="BT66" s="363"/>
      <c r="BU66" s="363"/>
      <c r="BV66" s="363"/>
      <c r="BW66" s="363"/>
      <c r="BX66" s="363"/>
      <c r="BY66" s="363"/>
      <c r="BZ66" s="363"/>
      <c r="CA66" s="363"/>
      <c r="CB66" s="363"/>
      <c r="CC66" s="363"/>
      <c r="CD66" s="363"/>
      <c r="CE66" s="363"/>
      <c r="CF66" s="363"/>
      <c r="CG66" s="363"/>
      <c r="CH66" s="363"/>
      <c r="CI66" s="363"/>
      <c r="CJ66" s="363"/>
      <c r="CK66" s="363"/>
      <c r="CL66" s="363"/>
      <c r="CM66" s="363"/>
      <c r="CN66" s="363"/>
      <c r="CO66" s="363"/>
      <c r="CP66" s="363"/>
      <c r="CQ66" s="363"/>
      <c r="CR66" s="363"/>
      <c r="CS66" s="363"/>
    </row>
    <row r="67" spans="2:97" ht="10.5" customHeight="1">
      <c r="B67" s="830" t="s">
        <v>156</v>
      </c>
      <c r="C67" s="830"/>
      <c r="D67" s="830"/>
      <c r="E67" s="830"/>
      <c r="F67" s="830"/>
      <c r="G67" s="830"/>
      <c r="H67" s="830"/>
      <c r="I67" s="830" t="s">
        <v>341</v>
      </c>
      <c r="J67" s="830"/>
      <c r="K67" s="830"/>
      <c r="L67" s="830"/>
      <c r="M67" s="830"/>
      <c r="N67" s="830"/>
      <c r="O67" s="830"/>
      <c r="P67" s="830"/>
      <c r="Q67" s="830"/>
      <c r="R67" s="830"/>
      <c r="S67" s="830"/>
      <c r="T67" s="830"/>
      <c r="U67" s="830"/>
      <c r="V67" s="830"/>
      <c r="W67" s="830"/>
      <c r="X67" s="830"/>
      <c r="Y67" s="830"/>
      <c r="Z67" s="830"/>
      <c r="AA67" s="830"/>
      <c r="AB67" s="830"/>
      <c r="AC67" s="830"/>
      <c r="AD67" s="830"/>
      <c r="AE67" s="830"/>
      <c r="AF67" s="830"/>
      <c r="AG67" s="830"/>
      <c r="AH67" s="830"/>
      <c r="AI67" s="830"/>
      <c r="AJ67" s="830"/>
      <c r="AK67" s="830"/>
      <c r="AL67" s="830"/>
      <c r="AM67" s="830"/>
      <c r="AN67" s="830"/>
      <c r="AO67" s="830"/>
      <c r="AP67" s="700"/>
      <c r="AQ67" s="702"/>
      <c r="AR67" s="702"/>
      <c r="AS67" s="702"/>
      <c r="AT67" s="702"/>
      <c r="AU67" s="702"/>
      <c r="AV67" s="702"/>
      <c r="AW67" s="702"/>
      <c r="AX67" s="702"/>
      <c r="AY67" s="702"/>
      <c r="AZ67" s="702"/>
      <c r="BA67" s="702"/>
      <c r="BB67" s="702"/>
      <c r="BC67" s="702"/>
      <c r="BD67" s="702"/>
      <c r="BF67" s="830" t="str">
        <f>B67</f>
        <v>◎根拠書類について：</v>
      </c>
      <c r="BG67" s="830"/>
      <c r="BH67" s="830"/>
      <c r="BI67" s="830"/>
      <c r="BJ67" s="830"/>
      <c r="BK67" s="830"/>
      <c r="BL67" s="830"/>
      <c r="BM67" s="830" t="str">
        <f>I67</f>
        <v>事前確認型の場合は、入札前に、すべての入札参加者が公告文による根拠書類を作成し添付する。
事後確認型の場合は、入札後に、落札候補者のみが公告文による根拠書類を作成し添付する。</v>
      </c>
      <c r="BN67" s="830"/>
      <c r="BO67" s="830"/>
      <c r="BP67" s="830"/>
      <c r="BQ67" s="830"/>
      <c r="BR67" s="830"/>
      <c r="BS67" s="830"/>
      <c r="BT67" s="830"/>
      <c r="BU67" s="830"/>
      <c r="BV67" s="830"/>
      <c r="BW67" s="830"/>
      <c r="BX67" s="830"/>
      <c r="BY67" s="830"/>
      <c r="BZ67" s="830"/>
      <c r="CA67" s="830"/>
      <c r="CB67" s="830"/>
      <c r="CC67" s="830"/>
      <c r="CD67" s="830"/>
      <c r="CE67" s="830"/>
      <c r="CF67" s="830"/>
      <c r="CG67" s="830"/>
      <c r="CH67" s="830"/>
      <c r="CI67" s="830"/>
      <c r="CJ67" s="830"/>
      <c r="CK67" s="830"/>
      <c r="CL67" s="830"/>
      <c r="CM67" s="830"/>
      <c r="CN67" s="830"/>
      <c r="CO67" s="830"/>
      <c r="CP67" s="830"/>
      <c r="CQ67" s="830"/>
      <c r="CR67" s="830"/>
      <c r="CS67" s="830"/>
    </row>
    <row r="68" spans="2:97" ht="10.5" customHeight="1">
      <c r="B68" s="830"/>
      <c r="C68" s="830"/>
      <c r="D68" s="830"/>
      <c r="E68" s="830"/>
      <c r="F68" s="830"/>
      <c r="G68" s="830"/>
      <c r="H68" s="830"/>
      <c r="I68" s="830"/>
      <c r="J68" s="830"/>
      <c r="K68" s="830"/>
      <c r="L68" s="830"/>
      <c r="M68" s="830"/>
      <c r="N68" s="830"/>
      <c r="O68" s="830"/>
      <c r="P68" s="830"/>
      <c r="Q68" s="830"/>
      <c r="R68" s="830"/>
      <c r="S68" s="830"/>
      <c r="T68" s="830"/>
      <c r="U68" s="830"/>
      <c r="V68" s="830"/>
      <c r="W68" s="830"/>
      <c r="X68" s="830"/>
      <c r="Y68" s="830"/>
      <c r="Z68" s="830"/>
      <c r="AA68" s="830"/>
      <c r="AB68" s="830"/>
      <c r="AC68" s="830"/>
      <c r="AD68" s="830"/>
      <c r="AE68" s="830"/>
      <c r="AF68" s="830"/>
      <c r="AG68" s="830"/>
      <c r="AH68" s="830"/>
      <c r="AI68" s="830"/>
      <c r="AJ68" s="830"/>
      <c r="AK68" s="830"/>
      <c r="AL68" s="830"/>
      <c r="AM68" s="830"/>
      <c r="AN68" s="830"/>
      <c r="AO68" s="830"/>
      <c r="AP68" s="700"/>
      <c r="AQ68" s="702"/>
      <c r="AR68" s="702"/>
      <c r="AS68" s="702"/>
      <c r="AT68" s="702"/>
      <c r="AU68" s="702"/>
      <c r="AV68" s="702"/>
      <c r="AW68" s="702"/>
      <c r="AX68" s="702"/>
      <c r="AY68" s="702"/>
      <c r="AZ68" s="702"/>
      <c r="BA68" s="702"/>
      <c r="BB68" s="702"/>
      <c r="BC68" s="702"/>
      <c r="BD68" s="702"/>
      <c r="BF68" s="830"/>
      <c r="BG68" s="830"/>
      <c r="BH68" s="830"/>
      <c r="BI68" s="830"/>
      <c r="BJ68" s="830"/>
      <c r="BK68" s="830"/>
      <c r="BL68" s="830"/>
      <c r="BM68" s="830"/>
      <c r="BN68" s="830"/>
      <c r="BO68" s="830"/>
      <c r="BP68" s="830"/>
      <c r="BQ68" s="830"/>
      <c r="BR68" s="830"/>
      <c r="BS68" s="830"/>
      <c r="BT68" s="830"/>
      <c r="BU68" s="830"/>
      <c r="BV68" s="830"/>
      <c r="BW68" s="830"/>
      <c r="BX68" s="830"/>
      <c r="BY68" s="830"/>
      <c r="BZ68" s="830"/>
      <c r="CA68" s="830"/>
      <c r="CB68" s="830"/>
      <c r="CC68" s="830"/>
      <c r="CD68" s="830"/>
      <c r="CE68" s="830"/>
      <c r="CF68" s="830"/>
      <c r="CG68" s="830"/>
      <c r="CH68" s="830"/>
      <c r="CI68" s="830"/>
      <c r="CJ68" s="830"/>
      <c r="CK68" s="830"/>
      <c r="CL68" s="830"/>
      <c r="CM68" s="830"/>
      <c r="CN68" s="830"/>
      <c r="CO68" s="830"/>
      <c r="CP68" s="830"/>
      <c r="CQ68" s="830"/>
      <c r="CR68" s="830"/>
      <c r="CS68" s="830"/>
    </row>
    <row r="69" spans="2:97" ht="21" customHeight="1">
      <c r="B69" s="144"/>
      <c r="C69" s="829"/>
      <c r="D69" s="829"/>
      <c r="E69" s="829"/>
      <c r="F69" s="829"/>
      <c r="G69" s="829"/>
      <c r="H69" s="829"/>
      <c r="I69" s="829"/>
      <c r="J69" s="829"/>
      <c r="K69" s="829"/>
      <c r="L69" s="829"/>
      <c r="M69" s="829"/>
      <c r="N69" s="829"/>
      <c r="O69" s="829"/>
      <c r="P69" s="829"/>
      <c r="Q69" s="829"/>
      <c r="R69" s="829"/>
      <c r="S69" s="829"/>
      <c r="T69" s="829"/>
      <c r="U69" s="829"/>
      <c r="V69" s="829"/>
      <c r="W69" s="829"/>
      <c r="X69" s="829"/>
      <c r="Y69" s="829"/>
      <c r="Z69" s="829"/>
      <c r="AA69" s="829"/>
      <c r="AB69" s="829"/>
      <c r="AC69" s="829"/>
      <c r="AD69" s="829"/>
      <c r="AE69" s="829"/>
      <c r="AF69" s="829"/>
      <c r="AG69" s="829"/>
      <c r="AH69" s="829"/>
      <c r="AI69" s="829"/>
      <c r="AJ69" s="829"/>
      <c r="AK69" s="829"/>
      <c r="AL69" s="829"/>
      <c r="AM69" s="829"/>
      <c r="AN69" s="829"/>
      <c r="AO69" s="829"/>
      <c r="AP69" s="86"/>
      <c r="AQ69" s="86"/>
      <c r="AR69" s="86"/>
      <c r="AS69" s="86"/>
      <c r="AT69" s="86"/>
      <c r="AU69" s="86"/>
      <c r="AV69" s="86"/>
      <c r="AW69" s="86"/>
      <c r="AX69" s="86"/>
      <c r="AY69" s="86"/>
      <c r="AZ69" s="86"/>
      <c r="BA69" s="86"/>
      <c r="BB69" s="86"/>
      <c r="BF69" s="144"/>
      <c r="BG69" s="829"/>
      <c r="BH69" s="829"/>
      <c r="BI69" s="829"/>
      <c r="BJ69" s="829"/>
      <c r="BK69" s="829"/>
      <c r="BL69" s="829"/>
      <c r="BM69" s="829"/>
      <c r="BN69" s="829"/>
      <c r="BO69" s="829"/>
      <c r="BP69" s="829"/>
      <c r="BQ69" s="829"/>
      <c r="BR69" s="829"/>
      <c r="BS69" s="829"/>
      <c r="BT69" s="829"/>
      <c r="BU69" s="829"/>
      <c r="BV69" s="829"/>
      <c r="BW69" s="829"/>
      <c r="BX69" s="829"/>
      <c r="BY69" s="829"/>
      <c r="BZ69" s="829"/>
      <c r="CA69" s="829"/>
      <c r="CB69" s="829"/>
      <c r="CC69" s="829"/>
      <c r="CD69" s="829"/>
      <c r="CE69" s="829"/>
      <c r="CF69" s="829"/>
      <c r="CG69" s="829"/>
      <c r="CH69" s="829"/>
      <c r="CI69" s="829"/>
      <c r="CJ69" s="829"/>
      <c r="CK69" s="829"/>
      <c r="CL69" s="829"/>
      <c r="CM69" s="829"/>
      <c r="CN69" s="829"/>
      <c r="CO69" s="829"/>
      <c r="CP69" s="829"/>
      <c r="CQ69" s="829"/>
      <c r="CR69" s="829"/>
      <c r="CS69" s="829"/>
    </row>
    <row r="70" spans="2:97" ht="21" customHeight="1">
      <c r="B70" s="144"/>
      <c r="C70" s="829"/>
      <c r="D70" s="829"/>
      <c r="E70" s="829"/>
      <c r="F70" s="829"/>
      <c r="G70" s="829"/>
      <c r="H70" s="829"/>
      <c r="I70" s="829"/>
      <c r="J70" s="829"/>
      <c r="K70" s="829"/>
      <c r="L70" s="829"/>
      <c r="M70" s="829"/>
      <c r="N70" s="829"/>
      <c r="O70" s="829"/>
      <c r="P70" s="829"/>
      <c r="Q70" s="829"/>
      <c r="R70" s="829"/>
      <c r="S70" s="829"/>
      <c r="T70" s="829"/>
      <c r="U70" s="829"/>
      <c r="V70" s="829"/>
      <c r="W70" s="829"/>
      <c r="X70" s="829"/>
      <c r="Y70" s="829"/>
      <c r="Z70" s="829"/>
      <c r="AA70" s="829"/>
      <c r="AB70" s="829"/>
      <c r="AC70" s="829"/>
      <c r="AD70" s="829"/>
      <c r="AE70" s="829"/>
      <c r="AF70" s="829"/>
      <c r="AG70" s="829"/>
      <c r="AH70" s="829"/>
      <c r="AI70" s="829"/>
      <c r="AJ70" s="829"/>
      <c r="AK70" s="829"/>
      <c r="AL70" s="829"/>
      <c r="AM70" s="829"/>
      <c r="AN70" s="829"/>
      <c r="AO70" s="829"/>
      <c r="AP70" s="87"/>
      <c r="AQ70" s="87"/>
      <c r="AR70" s="86"/>
      <c r="AS70" s="87"/>
      <c r="AT70" s="87"/>
      <c r="AU70" s="87"/>
      <c r="AV70" s="87"/>
      <c r="AW70" s="87"/>
      <c r="AX70" s="87"/>
      <c r="AY70" s="87"/>
      <c r="AZ70" s="87"/>
      <c r="BA70" s="87"/>
      <c r="BB70" s="87"/>
      <c r="BF70" s="144"/>
      <c r="BG70" s="829"/>
      <c r="BH70" s="829"/>
      <c r="BI70" s="829"/>
      <c r="BJ70" s="829"/>
      <c r="BK70" s="829"/>
      <c r="BL70" s="829"/>
      <c r="BM70" s="829"/>
      <c r="BN70" s="829"/>
      <c r="BO70" s="829"/>
      <c r="BP70" s="829"/>
      <c r="BQ70" s="829"/>
      <c r="BR70" s="829"/>
      <c r="BS70" s="829"/>
      <c r="BT70" s="829"/>
      <c r="BU70" s="829"/>
      <c r="BV70" s="829"/>
      <c r="BW70" s="829"/>
      <c r="BX70" s="829"/>
      <c r="BY70" s="829"/>
      <c r="BZ70" s="829"/>
      <c r="CA70" s="829"/>
      <c r="CB70" s="829"/>
      <c r="CC70" s="829"/>
      <c r="CD70" s="829"/>
      <c r="CE70" s="829"/>
      <c r="CF70" s="829"/>
      <c r="CG70" s="829"/>
      <c r="CH70" s="829"/>
      <c r="CI70" s="829"/>
      <c r="CJ70" s="829"/>
      <c r="CK70" s="829"/>
      <c r="CL70" s="829"/>
      <c r="CM70" s="829"/>
      <c r="CN70" s="829"/>
      <c r="CO70" s="829"/>
      <c r="CP70" s="829"/>
      <c r="CQ70" s="829"/>
      <c r="CR70" s="829"/>
      <c r="CS70" s="829"/>
    </row>
    <row r="71" spans="2:97" ht="31.5" customHeight="1">
      <c r="B71" s="144"/>
      <c r="C71" s="829"/>
      <c r="D71" s="829"/>
      <c r="E71" s="829"/>
      <c r="F71" s="829"/>
      <c r="G71" s="829"/>
      <c r="H71" s="829"/>
      <c r="I71" s="829"/>
      <c r="J71" s="829"/>
      <c r="K71" s="829"/>
      <c r="L71" s="829"/>
      <c r="M71" s="829"/>
      <c r="N71" s="829"/>
      <c r="O71" s="829"/>
      <c r="P71" s="829"/>
      <c r="Q71" s="829"/>
      <c r="R71" s="829"/>
      <c r="S71" s="829"/>
      <c r="T71" s="829"/>
      <c r="U71" s="829"/>
      <c r="V71" s="829"/>
      <c r="W71" s="829"/>
      <c r="X71" s="829"/>
      <c r="Y71" s="829"/>
      <c r="Z71" s="829"/>
      <c r="AA71" s="829"/>
      <c r="AB71" s="829"/>
      <c r="AC71" s="829"/>
      <c r="AD71" s="829"/>
      <c r="AE71" s="829"/>
      <c r="AF71" s="829"/>
      <c r="AG71" s="829"/>
      <c r="AH71" s="829"/>
      <c r="AI71" s="829"/>
      <c r="AJ71" s="829"/>
      <c r="AK71" s="829"/>
      <c r="AL71" s="829"/>
      <c r="AM71" s="829"/>
      <c r="AN71" s="829"/>
      <c r="AO71" s="829"/>
      <c r="AP71" s="87"/>
      <c r="BB71" s="87"/>
      <c r="BF71" s="144"/>
      <c r="BG71" s="829"/>
      <c r="BH71" s="829"/>
      <c r="BI71" s="829"/>
      <c r="BJ71" s="829"/>
      <c r="BK71" s="829"/>
      <c r="BL71" s="829"/>
      <c r="BM71" s="829"/>
      <c r="BN71" s="829"/>
      <c r="BO71" s="829"/>
      <c r="BP71" s="829"/>
      <c r="BQ71" s="829"/>
      <c r="BR71" s="829"/>
      <c r="BS71" s="829"/>
      <c r="BT71" s="829"/>
      <c r="BU71" s="829"/>
      <c r="BV71" s="829"/>
      <c r="BW71" s="829"/>
      <c r="BX71" s="829"/>
      <c r="BY71" s="829"/>
      <c r="BZ71" s="829"/>
      <c r="CA71" s="829"/>
      <c r="CB71" s="829"/>
      <c r="CC71" s="829"/>
      <c r="CD71" s="829"/>
      <c r="CE71" s="829"/>
      <c r="CF71" s="829"/>
      <c r="CG71" s="829"/>
      <c r="CH71" s="829"/>
      <c r="CI71" s="829"/>
      <c r="CJ71" s="829"/>
      <c r="CK71" s="829"/>
      <c r="CL71" s="829"/>
      <c r="CM71" s="829"/>
      <c r="CN71" s="829"/>
      <c r="CO71" s="829"/>
      <c r="CP71" s="829"/>
      <c r="CQ71" s="829"/>
      <c r="CR71" s="829"/>
      <c r="CS71" s="829"/>
    </row>
    <row r="72" spans="2:97" ht="10.5" customHeight="1">
      <c r="B72" s="144"/>
      <c r="C72" s="829"/>
      <c r="D72" s="829"/>
      <c r="E72" s="829"/>
      <c r="F72" s="829"/>
      <c r="G72" s="829"/>
      <c r="H72" s="829"/>
      <c r="I72" s="829"/>
      <c r="J72" s="829"/>
      <c r="K72" s="829"/>
      <c r="L72" s="829"/>
      <c r="M72" s="829"/>
      <c r="N72" s="829"/>
      <c r="O72" s="829"/>
      <c r="P72" s="829"/>
      <c r="Q72" s="829"/>
      <c r="R72" s="829"/>
      <c r="S72" s="829"/>
      <c r="T72" s="829"/>
      <c r="U72" s="829"/>
      <c r="V72" s="829"/>
      <c r="W72" s="829"/>
      <c r="X72" s="829"/>
      <c r="Y72" s="829"/>
      <c r="Z72" s="829"/>
      <c r="AA72" s="829"/>
      <c r="AB72" s="829"/>
      <c r="AC72" s="829"/>
      <c r="AD72" s="829"/>
      <c r="AE72" s="829"/>
      <c r="AF72" s="829"/>
      <c r="AG72" s="829"/>
      <c r="AH72" s="829"/>
      <c r="AI72" s="829"/>
      <c r="AJ72" s="829"/>
      <c r="AK72" s="829"/>
      <c r="AL72" s="829"/>
      <c r="AM72" s="829"/>
      <c r="AN72" s="829"/>
      <c r="AO72" s="829"/>
      <c r="AP72" s="700"/>
      <c r="AQ72" s="702"/>
      <c r="AR72" s="702"/>
      <c r="AS72" s="702"/>
      <c r="AT72" s="702"/>
      <c r="AU72" s="702"/>
      <c r="AV72" s="702"/>
      <c r="AW72" s="702"/>
      <c r="AX72" s="702"/>
      <c r="AY72" s="702"/>
      <c r="AZ72" s="702"/>
      <c r="BA72" s="702"/>
      <c r="BB72" s="702"/>
      <c r="BC72" s="702"/>
      <c r="BD72" s="702"/>
      <c r="BF72" s="144"/>
      <c r="BG72" s="829"/>
      <c r="BH72" s="829"/>
      <c r="BI72" s="829"/>
      <c r="BJ72" s="829"/>
      <c r="BK72" s="829"/>
      <c r="BL72" s="829"/>
      <c r="BM72" s="829"/>
      <c r="BN72" s="829"/>
      <c r="BO72" s="829"/>
      <c r="BP72" s="829"/>
      <c r="BQ72" s="829"/>
      <c r="BR72" s="829"/>
      <c r="BS72" s="829"/>
      <c r="BT72" s="829"/>
      <c r="BU72" s="829"/>
      <c r="BV72" s="829"/>
      <c r="BW72" s="829"/>
      <c r="BX72" s="829"/>
      <c r="BY72" s="829"/>
      <c r="BZ72" s="829"/>
      <c r="CA72" s="829"/>
      <c r="CB72" s="829"/>
      <c r="CC72" s="829"/>
      <c r="CD72" s="829"/>
      <c r="CE72" s="829"/>
      <c r="CF72" s="829"/>
      <c r="CG72" s="829"/>
      <c r="CH72" s="829"/>
      <c r="CI72" s="829"/>
      <c r="CJ72" s="829"/>
      <c r="CK72" s="829"/>
      <c r="CL72" s="829"/>
      <c r="CM72" s="829"/>
      <c r="CN72" s="829"/>
      <c r="CO72" s="829"/>
      <c r="CP72" s="829"/>
      <c r="CQ72" s="829"/>
      <c r="CR72" s="829"/>
      <c r="CS72" s="829"/>
    </row>
    <row r="73" spans="2:97" ht="21" customHeight="1">
      <c r="B73" s="144"/>
      <c r="C73" s="829"/>
      <c r="D73" s="829"/>
      <c r="E73" s="829"/>
      <c r="F73" s="829"/>
      <c r="G73" s="829"/>
      <c r="H73" s="829"/>
      <c r="I73" s="829"/>
      <c r="J73" s="829"/>
      <c r="K73" s="829"/>
      <c r="L73" s="829"/>
      <c r="M73" s="829"/>
      <c r="N73" s="829"/>
      <c r="O73" s="829"/>
      <c r="P73" s="829"/>
      <c r="Q73" s="829"/>
      <c r="R73" s="829"/>
      <c r="S73" s="829"/>
      <c r="T73" s="829"/>
      <c r="U73" s="829"/>
      <c r="V73" s="829"/>
      <c r="W73" s="829"/>
      <c r="X73" s="829"/>
      <c r="Y73" s="829"/>
      <c r="Z73" s="829"/>
      <c r="AA73" s="829"/>
      <c r="AB73" s="829"/>
      <c r="AC73" s="829"/>
      <c r="AD73" s="829"/>
      <c r="AE73" s="829"/>
      <c r="AF73" s="829"/>
      <c r="AG73" s="829"/>
      <c r="AH73" s="829"/>
      <c r="AI73" s="829"/>
      <c r="AJ73" s="829"/>
      <c r="AK73" s="829"/>
      <c r="AL73" s="829"/>
      <c r="AM73" s="829"/>
      <c r="AN73" s="829"/>
      <c r="AO73" s="829"/>
      <c r="AP73" s="700"/>
      <c r="AQ73" s="702"/>
      <c r="AR73" s="702"/>
      <c r="AS73" s="702"/>
      <c r="AT73" s="702"/>
      <c r="AU73" s="702"/>
      <c r="AV73" s="702"/>
      <c r="AW73" s="702"/>
      <c r="AX73" s="702"/>
      <c r="AY73" s="702"/>
      <c r="AZ73" s="702"/>
      <c r="BA73" s="702"/>
      <c r="BB73" s="702"/>
      <c r="BC73" s="702"/>
      <c r="BD73" s="702"/>
      <c r="BF73" s="144"/>
      <c r="BG73" s="829"/>
      <c r="BH73" s="829"/>
      <c r="BI73" s="829"/>
      <c r="BJ73" s="829"/>
      <c r="BK73" s="829"/>
      <c r="BL73" s="829"/>
      <c r="BM73" s="829"/>
      <c r="BN73" s="829"/>
      <c r="BO73" s="829"/>
      <c r="BP73" s="829"/>
      <c r="BQ73" s="829"/>
      <c r="BR73" s="829"/>
      <c r="BS73" s="829"/>
      <c r="BT73" s="829"/>
      <c r="BU73" s="829"/>
      <c r="BV73" s="829"/>
      <c r="BW73" s="829"/>
      <c r="BX73" s="829"/>
      <c r="BY73" s="829"/>
      <c r="BZ73" s="829"/>
      <c r="CA73" s="829"/>
      <c r="CB73" s="829"/>
      <c r="CC73" s="829"/>
      <c r="CD73" s="829"/>
      <c r="CE73" s="829"/>
      <c r="CF73" s="829"/>
      <c r="CG73" s="829"/>
      <c r="CH73" s="829"/>
      <c r="CI73" s="829"/>
      <c r="CJ73" s="829"/>
      <c r="CK73" s="829"/>
      <c r="CL73" s="829"/>
      <c r="CM73" s="829"/>
      <c r="CN73" s="829"/>
      <c r="CO73" s="829"/>
      <c r="CP73" s="829"/>
      <c r="CQ73" s="829"/>
      <c r="CR73" s="829"/>
      <c r="CS73" s="829"/>
    </row>
    <row r="74" spans="2:97">
      <c r="AQ74" s="833" t="str">
        <f>'様式－２評価点確認申請書'!Y41</f>
        <v>事前審査登録制度対象</v>
      </c>
      <c r="AR74" s="833"/>
      <c r="AS74" s="833"/>
      <c r="AT74" s="833"/>
      <c r="AU74" s="833"/>
      <c r="AV74" s="833"/>
      <c r="AW74" s="833"/>
      <c r="AX74" s="833"/>
      <c r="AY74" s="833"/>
      <c r="AZ74" s="833"/>
      <c r="BA74" s="833"/>
    </row>
    <row r="75" spans="2:97" ht="12" customHeight="1">
      <c r="AP75" s="87"/>
      <c r="AQ75" s="833" t="str">
        <f>'様式－２評価点確認申請書'!Y35</f>
        <v>設定なし</v>
      </c>
      <c r="AR75" s="833"/>
      <c r="AS75" s="833"/>
      <c r="AT75" s="833"/>
      <c r="AU75" s="833"/>
      <c r="AV75" s="833"/>
      <c r="AW75" s="833"/>
      <c r="AX75" s="833"/>
      <c r="AY75" s="833"/>
      <c r="AZ75" s="833"/>
      <c r="BA75" s="833"/>
      <c r="BB75" s="87"/>
      <c r="BF75" s="146"/>
      <c r="BG75" s="146"/>
      <c r="BH75" s="146"/>
      <c r="BI75" s="146"/>
      <c r="BJ75" s="146"/>
      <c r="BK75" s="146"/>
      <c r="BL75" s="146"/>
      <c r="BM75" s="146"/>
      <c r="BN75" s="146"/>
      <c r="BO75" s="146"/>
      <c r="BP75" s="146"/>
      <c r="BQ75" s="146"/>
      <c r="BR75" s="146"/>
      <c r="BS75" s="146"/>
      <c r="BT75" s="146"/>
      <c r="BU75" s="146"/>
      <c r="BV75" s="146"/>
      <c r="BW75" s="146"/>
      <c r="BX75" s="146"/>
      <c r="BY75" s="146"/>
      <c r="BZ75" s="146"/>
      <c r="CA75" s="146"/>
      <c r="CB75" s="146"/>
      <c r="CC75" s="146"/>
      <c r="CD75" s="146"/>
      <c r="CE75" s="146"/>
      <c r="CF75" s="146"/>
      <c r="CG75" s="146"/>
      <c r="CH75" s="146"/>
      <c r="CI75" s="146"/>
      <c r="CJ75" s="146"/>
      <c r="CK75" s="146"/>
      <c r="CL75" s="146"/>
      <c r="CM75" s="146"/>
      <c r="CN75" s="146"/>
      <c r="CO75" s="146"/>
      <c r="CP75" s="146"/>
      <c r="CQ75" s="146"/>
      <c r="CR75" s="146"/>
      <c r="CS75" s="146"/>
    </row>
    <row r="76" spans="2:97" ht="12" customHeight="1">
      <c r="B76" s="147"/>
      <c r="C76" s="147"/>
      <c r="AP76" s="87"/>
      <c r="AQ76" s="833"/>
      <c r="AR76" s="833"/>
      <c r="AS76" s="833"/>
      <c r="AT76" s="833"/>
      <c r="AU76" s="833"/>
      <c r="AV76" s="833"/>
      <c r="AW76" s="833"/>
      <c r="AX76" s="833"/>
      <c r="AY76" s="833"/>
      <c r="AZ76" s="833"/>
      <c r="BA76" s="833"/>
      <c r="BB76" s="87"/>
      <c r="BF76" s="147"/>
      <c r="BG76" s="147"/>
      <c r="BH76" s="146"/>
      <c r="BI76" s="146"/>
      <c r="BJ76" s="146"/>
      <c r="BK76" s="146"/>
      <c r="BL76" s="146"/>
      <c r="BM76" s="146"/>
      <c r="BN76" s="146"/>
      <c r="BO76" s="146"/>
      <c r="BP76" s="146"/>
      <c r="BQ76" s="146"/>
      <c r="BR76" s="146"/>
      <c r="BS76" s="146"/>
      <c r="BT76" s="146"/>
      <c r="BU76" s="146"/>
      <c r="BV76" s="146"/>
      <c r="BW76" s="146"/>
      <c r="BX76" s="146"/>
      <c r="BY76" s="146"/>
      <c r="BZ76" s="146"/>
      <c r="CA76" s="146"/>
      <c r="CB76" s="146"/>
      <c r="CC76" s="146"/>
      <c r="CD76" s="146"/>
      <c r="CE76" s="146"/>
      <c r="CF76" s="146"/>
      <c r="CG76" s="146"/>
      <c r="CH76" s="146"/>
      <c r="CI76" s="146"/>
      <c r="CJ76" s="146"/>
      <c r="CK76" s="146"/>
      <c r="CL76" s="146"/>
      <c r="CM76" s="146"/>
      <c r="CN76" s="146"/>
      <c r="CO76" s="146"/>
      <c r="CP76" s="146"/>
      <c r="CQ76" s="146"/>
      <c r="CR76" s="146"/>
      <c r="CS76" s="146"/>
    </row>
    <row r="77" spans="2:97" ht="12" customHeight="1">
      <c r="AP77" s="87"/>
      <c r="AQ77" s="833"/>
      <c r="AR77" s="833"/>
      <c r="AS77" s="833"/>
      <c r="AT77" s="833"/>
      <c r="AU77" s="833"/>
      <c r="AV77" s="833"/>
      <c r="AW77" s="833"/>
      <c r="AX77" s="833"/>
      <c r="AY77" s="833"/>
      <c r="AZ77" s="833"/>
      <c r="BA77" s="833"/>
      <c r="BB77" s="87"/>
      <c r="BF77" s="147"/>
      <c r="BG77" s="147"/>
      <c r="BH77" s="146"/>
      <c r="BI77" s="146"/>
      <c r="BJ77" s="146"/>
      <c r="BK77" s="146"/>
      <c r="BL77" s="146"/>
      <c r="BM77" s="146"/>
      <c r="BN77" s="146"/>
      <c r="BO77" s="146"/>
      <c r="BP77" s="146"/>
    </row>
    <row r="78" spans="2:97" ht="12" customHeight="1">
      <c r="D78" s="185"/>
      <c r="AP78" s="87"/>
      <c r="BB78" s="87"/>
      <c r="BG78" s="146"/>
      <c r="BI78" s="146"/>
      <c r="BJ78" s="146"/>
      <c r="BK78" s="146"/>
      <c r="BL78" s="146"/>
      <c r="BM78" s="146"/>
      <c r="BN78" s="146"/>
      <c r="BO78" s="146"/>
      <c r="BP78" s="146"/>
      <c r="BQ78" s="146"/>
      <c r="BR78" s="146"/>
      <c r="BS78" s="146"/>
      <c r="BT78" s="146"/>
      <c r="BU78" s="146"/>
      <c r="BV78" s="146"/>
      <c r="BW78" s="146"/>
      <c r="BX78" s="146"/>
      <c r="BY78" s="146"/>
      <c r="BZ78" s="146"/>
      <c r="CA78" s="146"/>
      <c r="CB78" s="146"/>
      <c r="CC78" s="146"/>
      <c r="CD78" s="146"/>
      <c r="CE78" s="146"/>
      <c r="CF78" s="146"/>
      <c r="CG78" s="146"/>
      <c r="CH78" s="146"/>
      <c r="CI78" s="146"/>
      <c r="CJ78" s="146"/>
      <c r="CK78" s="146"/>
      <c r="CL78" s="146"/>
      <c r="CM78" s="146"/>
      <c r="CN78" s="146"/>
      <c r="CO78" s="146"/>
      <c r="CP78" s="146"/>
      <c r="CQ78" s="146"/>
      <c r="CR78" s="146"/>
      <c r="CS78" s="146"/>
    </row>
    <row r="79" spans="2:97" ht="12" customHeight="1">
      <c r="AP79" s="87"/>
      <c r="AQ79" s="833" t="str">
        <f>'様式－２評価点確認申請書'!Y26</f>
        <v>同種工事の実績あり</v>
      </c>
      <c r="AR79" s="833"/>
      <c r="AS79" s="833"/>
      <c r="AT79" s="833"/>
      <c r="AU79" s="833"/>
      <c r="AV79" s="833"/>
      <c r="AW79" s="833"/>
      <c r="AX79" s="833"/>
      <c r="AY79" s="833"/>
      <c r="AZ79" s="833"/>
      <c r="BA79" s="833"/>
      <c r="BB79" s="87"/>
      <c r="BF79" s="147"/>
      <c r="BG79" s="147"/>
      <c r="BH79" s="146"/>
      <c r="BI79" s="146"/>
      <c r="BJ79" s="146"/>
      <c r="BK79" s="146"/>
      <c r="BL79" s="146"/>
      <c r="BM79" s="146"/>
      <c r="BN79" s="146"/>
      <c r="BO79" s="146"/>
      <c r="BP79" s="146"/>
      <c r="BQ79" s="146"/>
      <c r="BR79" s="146"/>
      <c r="BS79" s="146"/>
      <c r="BT79" s="146"/>
      <c r="BU79" s="146"/>
      <c r="BV79" s="146"/>
      <c r="BW79" s="146"/>
      <c r="BX79" s="146"/>
      <c r="BY79" s="146"/>
      <c r="BZ79" s="146"/>
      <c r="CA79" s="146"/>
      <c r="CB79" s="146"/>
      <c r="CC79" s="146"/>
      <c r="CD79" s="146"/>
      <c r="CE79" s="146"/>
      <c r="CF79" s="146"/>
      <c r="CG79" s="146"/>
      <c r="CH79" s="146"/>
      <c r="CI79" s="146"/>
      <c r="CJ79" s="146"/>
      <c r="CK79" s="146"/>
      <c r="CL79" s="146"/>
      <c r="CM79" s="146"/>
      <c r="CN79" s="146"/>
      <c r="CO79" s="146"/>
      <c r="CP79" s="146"/>
      <c r="CQ79" s="146"/>
      <c r="CR79" s="146"/>
      <c r="CS79" s="146"/>
    </row>
    <row r="80" spans="2:97" ht="12" customHeight="1">
      <c r="B80" s="147"/>
      <c r="C80" s="147"/>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87"/>
      <c r="AQ80" s="833" t="str">
        <f>'様式－２評価点確認申請書'!Y27</f>
        <v>事前審査登録制度対象</v>
      </c>
      <c r="AR80" s="833"/>
      <c r="AS80" s="833"/>
      <c r="AT80" s="833"/>
      <c r="AU80" s="833"/>
      <c r="AV80" s="833"/>
      <c r="AW80" s="833"/>
      <c r="AX80" s="833"/>
      <c r="AY80" s="833"/>
      <c r="AZ80" s="833"/>
      <c r="BA80" s="833"/>
      <c r="BB80" s="87"/>
      <c r="BF80" s="147"/>
      <c r="BG80" s="147"/>
      <c r="BH80" s="146"/>
      <c r="BI80" s="146"/>
      <c r="BJ80" s="146"/>
      <c r="BK80" s="146"/>
      <c r="BL80" s="146"/>
      <c r="BM80" s="146"/>
      <c r="BN80" s="146"/>
      <c r="BO80" s="146"/>
      <c r="BP80" s="146"/>
      <c r="BQ80" s="146"/>
      <c r="BR80" s="146"/>
      <c r="BS80" s="146"/>
      <c r="BT80" s="146"/>
      <c r="BU80" s="146"/>
      <c r="BV80" s="146"/>
      <c r="BW80" s="146"/>
      <c r="BX80" s="146"/>
      <c r="BY80" s="146"/>
      <c r="BZ80" s="146"/>
      <c r="CA80" s="146"/>
      <c r="CB80" s="146"/>
      <c r="CC80" s="146"/>
      <c r="CD80" s="146"/>
      <c r="CE80" s="146"/>
      <c r="CF80" s="146"/>
      <c r="CG80" s="146"/>
      <c r="CH80" s="146"/>
      <c r="CI80" s="146"/>
      <c r="CJ80" s="146"/>
      <c r="CK80" s="146"/>
      <c r="CL80" s="146"/>
      <c r="CM80" s="146"/>
      <c r="CN80" s="146"/>
      <c r="CO80" s="146"/>
      <c r="CP80" s="146"/>
      <c r="CQ80" s="146"/>
      <c r="CR80" s="146"/>
      <c r="CS80" s="146"/>
    </row>
    <row r="81" spans="2:97" ht="12" customHeight="1">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87"/>
      <c r="AQ81" s="833" t="e">
        <f>'様式－２評価点確認申請書'!#REF!</f>
        <v>#REF!</v>
      </c>
      <c r="AR81" s="833"/>
      <c r="AS81" s="833"/>
      <c r="AT81" s="833"/>
      <c r="AU81" s="833"/>
      <c r="AV81" s="833"/>
      <c r="AW81" s="833"/>
      <c r="AX81" s="833"/>
      <c r="AY81" s="833"/>
      <c r="AZ81" s="833"/>
      <c r="BA81" s="833"/>
      <c r="BB81" s="87"/>
      <c r="BG81" s="146"/>
      <c r="BI81" s="146"/>
      <c r="BJ81" s="146"/>
      <c r="BK81" s="146"/>
      <c r="BL81" s="146"/>
      <c r="BM81" s="146"/>
      <c r="BN81" s="146"/>
      <c r="BO81" s="146"/>
      <c r="BP81" s="146"/>
      <c r="BQ81" s="146"/>
      <c r="BR81" s="146"/>
      <c r="BS81" s="146"/>
      <c r="BT81" s="146"/>
      <c r="BU81" s="146"/>
      <c r="BV81" s="146"/>
      <c r="BW81" s="146"/>
      <c r="BX81" s="146"/>
      <c r="BY81" s="146"/>
      <c r="BZ81" s="146"/>
      <c r="CA81" s="146"/>
      <c r="CB81" s="146"/>
      <c r="CC81" s="146"/>
      <c r="CD81" s="146"/>
      <c r="CE81" s="146"/>
      <c r="CF81" s="146"/>
      <c r="CG81" s="146"/>
      <c r="CH81" s="146"/>
      <c r="CI81" s="146"/>
      <c r="CJ81" s="146"/>
      <c r="CK81" s="146"/>
      <c r="CL81" s="146"/>
      <c r="CM81" s="146"/>
      <c r="CN81" s="146"/>
      <c r="CO81" s="146"/>
      <c r="CP81" s="146"/>
      <c r="CQ81" s="146"/>
      <c r="CR81" s="146"/>
      <c r="CS81" s="146"/>
    </row>
    <row r="82" spans="2:97" ht="12" customHeight="1">
      <c r="B82" s="87"/>
      <c r="C82" s="87"/>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87"/>
      <c r="AQ82" s="833" t="str">
        <f>'様式－２評価点確認申請書'!Y33</f>
        <v>事前審査登録制度対象</v>
      </c>
      <c r="AR82" s="833"/>
      <c r="AS82" s="833"/>
      <c r="AT82" s="833"/>
      <c r="AU82" s="833"/>
      <c r="AV82" s="833"/>
      <c r="AW82" s="833"/>
      <c r="AX82" s="833"/>
      <c r="AY82" s="833"/>
      <c r="AZ82" s="833"/>
      <c r="BA82" s="833"/>
      <c r="BB82" s="87"/>
      <c r="BF82" s="87"/>
      <c r="BG82" s="87"/>
      <c r="BH82" s="146"/>
      <c r="BI82" s="146"/>
      <c r="BJ82" s="146"/>
      <c r="BK82" s="146"/>
      <c r="BL82" s="146"/>
      <c r="BM82" s="146"/>
      <c r="BN82" s="146"/>
      <c r="BO82" s="146"/>
      <c r="BP82" s="146"/>
      <c r="BQ82" s="146"/>
      <c r="BR82" s="146"/>
      <c r="BS82" s="146"/>
      <c r="BT82" s="146"/>
      <c r="BU82" s="146"/>
      <c r="BV82" s="146"/>
      <c r="BW82" s="146"/>
      <c r="BX82" s="146"/>
      <c r="BY82" s="146"/>
      <c r="BZ82" s="146"/>
      <c r="CA82" s="146"/>
      <c r="CB82" s="146"/>
      <c r="CC82" s="146"/>
      <c r="CD82" s="146"/>
      <c r="CE82" s="146"/>
      <c r="CF82" s="146"/>
      <c r="CG82" s="146"/>
      <c r="CH82" s="146"/>
      <c r="CI82" s="146"/>
      <c r="CJ82" s="146"/>
      <c r="CK82" s="146"/>
      <c r="CL82" s="146"/>
      <c r="CM82" s="146"/>
      <c r="CN82" s="146"/>
      <c r="CO82" s="146"/>
      <c r="CP82" s="146"/>
      <c r="CQ82" s="146"/>
      <c r="CR82" s="146"/>
      <c r="CS82" s="146"/>
    </row>
    <row r="83" spans="2:97" ht="12" customHeight="1">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Q83" s="833" t="str">
        <f>'様式－２評価点確認申請書'!Y34</f>
        <v>事前審査登録制度対象</v>
      </c>
      <c r="AR83" s="833"/>
      <c r="AS83" s="833"/>
      <c r="AT83" s="833"/>
      <c r="AU83" s="833"/>
      <c r="AV83" s="833"/>
      <c r="AW83" s="833"/>
      <c r="AX83" s="833"/>
      <c r="AY83" s="833"/>
      <c r="AZ83" s="833"/>
      <c r="BA83" s="833"/>
      <c r="BH83" s="146"/>
      <c r="BI83" s="146"/>
      <c r="BJ83" s="146"/>
      <c r="BK83" s="146"/>
      <c r="BL83" s="146"/>
      <c r="BM83" s="146"/>
      <c r="BN83" s="146"/>
      <c r="BO83" s="146"/>
      <c r="BP83" s="146"/>
      <c r="BQ83" s="146"/>
      <c r="BR83" s="146"/>
      <c r="BS83" s="146"/>
      <c r="BT83" s="146"/>
      <c r="BU83" s="146"/>
      <c r="BV83" s="146"/>
      <c r="BW83" s="146"/>
      <c r="BX83" s="146"/>
      <c r="BY83" s="146"/>
      <c r="BZ83" s="146"/>
      <c r="CA83" s="146"/>
      <c r="CB83" s="146"/>
      <c r="CC83" s="146"/>
      <c r="CD83" s="146"/>
      <c r="CE83" s="146"/>
      <c r="CF83" s="146"/>
      <c r="CG83" s="146"/>
      <c r="CH83" s="146"/>
      <c r="CI83" s="146"/>
      <c r="CJ83" s="146"/>
      <c r="CK83" s="146"/>
      <c r="CL83" s="146"/>
      <c r="CM83" s="146"/>
      <c r="CN83" s="146"/>
      <c r="CO83" s="146"/>
      <c r="CP83" s="146"/>
      <c r="CQ83" s="146"/>
      <c r="CR83" s="146"/>
      <c r="CS83" s="146"/>
    </row>
    <row r="84" spans="2:97">
      <c r="AQ84" s="833" t="str">
        <f>'様式－２評価点確認申請書'!Y35</f>
        <v>設定なし</v>
      </c>
      <c r="AR84" s="833"/>
      <c r="AS84" s="833"/>
      <c r="AT84" s="833"/>
      <c r="AU84" s="833"/>
      <c r="AV84" s="833"/>
      <c r="AW84" s="833"/>
      <c r="AX84" s="833"/>
      <c r="AY84" s="833"/>
      <c r="AZ84" s="833"/>
      <c r="BA84" s="833"/>
    </row>
    <row r="85" spans="2:97">
      <c r="AQ85" s="833" t="e">
        <f>'様式－２評価点確認申請書'!#REF!</f>
        <v>#REF!</v>
      </c>
      <c r="AR85" s="833"/>
      <c r="AS85" s="833"/>
      <c r="AT85" s="833"/>
      <c r="AU85" s="833"/>
      <c r="AV85" s="833"/>
      <c r="AW85" s="833"/>
      <c r="AX85" s="833"/>
      <c r="AY85" s="833"/>
      <c r="AZ85" s="833"/>
      <c r="BA85" s="833"/>
      <c r="BF85" s="87"/>
      <c r="BG85" s="87"/>
      <c r="BH85" s="87"/>
      <c r="BI85" s="87"/>
      <c r="BJ85" s="87"/>
      <c r="BK85" s="87"/>
      <c r="BL85" s="87"/>
      <c r="BM85" s="87"/>
    </row>
    <row r="86" spans="2:97">
      <c r="BF86" s="133" t="s">
        <v>173</v>
      </c>
      <c r="BG86" s="133" t="s">
        <v>172</v>
      </c>
      <c r="BH86" s="133" t="s">
        <v>202</v>
      </c>
      <c r="BI86" s="84">
        <v>5</v>
      </c>
      <c r="BJ86" s="84">
        <v>4</v>
      </c>
      <c r="BK86" s="84">
        <v>1</v>
      </c>
      <c r="BL86" s="133" t="s">
        <v>183</v>
      </c>
      <c r="BM86" s="133"/>
      <c r="BN86" s="81"/>
      <c r="BO86" s="81"/>
      <c r="BP86" s="81"/>
      <c r="BQ86" s="81"/>
      <c r="BR86" s="81"/>
      <c r="BS86" s="81"/>
      <c r="BT86" s="81"/>
      <c r="BW86" s="96"/>
      <c r="BX86" s="672"/>
      <c r="BY86" s="672"/>
      <c r="BZ86" s="672"/>
    </row>
    <row r="87" spans="2:97">
      <c r="BF87" s="133" t="s">
        <v>175</v>
      </c>
      <c r="BG87" s="133"/>
      <c r="BH87" s="133" t="s">
        <v>203</v>
      </c>
      <c r="BI87" s="84">
        <v>6</v>
      </c>
      <c r="BJ87" s="84">
        <v>5</v>
      </c>
      <c r="BK87" s="84">
        <v>2</v>
      </c>
      <c r="BL87" s="133" t="s">
        <v>185</v>
      </c>
      <c r="BM87" s="133"/>
      <c r="BN87" s="81"/>
      <c r="BO87" s="81"/>
      <c r="BP87" s="81"/>
      <c r="BQ87" s="81"/>
      <c r="BR87" s="81"/>
      <c r="BS87" s="81"/>
      <c r="BT87" s="81"/>
    </row>
    <row r="88" spans="2:97">
      <c r="BF88" s="133"/>
      <c r="BG88" s="133"/>
      <c r="BH88" s="133" t="s">
        <v>206</v>
      </c>
      <c r="BI88" s="84">
        <v>7</v>
      </c>
      <c r="BJ88" s="84">
        <v>6</v>
      </c>
      <c r="BK88" s="84">
        <v>3</v>
      </c>
      <c r="BL88" s="133" t="s">
        <v>207</v>
      </c>
      <c r="BM88" s="133"/>
      <c r="BN88" s="81"/>
      <c r="BO88" s="81"/>
      <c r="BP88" s="81"/>
      <c r="BQ88" s="81"/>
      <c r="BR88" s="81"/>
      <c r="BS88" s="81"/>
      <c r="BT88" s="81"/>
    </row>
    <row r="89" spans="2:97">
      <c r="BF89" s="134"/>
      <c r="BG89" s="134"/>
      <c r="BH89" s="134"/>
      <c r="BI89" s="84">
        <v>8</v>
      </c>
      <c r="BJ89" s="84">
        <v>7</v>
      </c>
      <c r="BK89" s="84">
        <v>4</v>
      </c>
      <c r="BL89" s="134"/>
      <c r="BM89" s="134"/>
      <c r="BN89" s="81"/>
      <c r="BO89" s="81"/>
      <c r="BP89" s="81"/>
      <c r="BQ89" s="81"/>
      <c r="BR89" s="81"/>
      <c r="BS89" s="81"/>
      <c r="BT89" s="81"/>
    </row>
    <row r="90" spans="2:97">
      <c r="Q90" s="39"/>
      <c r="R90" s="39"/>
      <c r="S90" s="89"/>
      <c r="T90" s="89"/>
      <c r="U90" s="89"/>
      <c r="V90" s="89"/>
      <c r="W90" s="89"/>
      <c r="X90" s="89"/>
      <c r="Y90" s="89"/>
      <c r="Z90" s="89"/>
      <c r="AA90" s="89"/>
      <c r="AB90" s="89"/>
      <c r="AC90" s="89"/>
      <c r="BF90" s="134"/>
      <c r="BG90" s="134"/>
      <c r="BH90" s="134"/>
      <c r="BI90" s="84">
        <v>9</v>
      </c>
      <c r="BJ90" s="84">
        <v>8</v>
      </c>
      <c r="BK90" s="84">
        <v>5</v>
      </c>
      <c r="BL90" s="134"/>
      <c r="BM90" s="134"/>
      <c r="BN90" s="81"/>
      <c r="BO90" s="81"/>
      <c r="BP90" s="81"/>
      <c r="BQ90" s="81"/>
      <c r="BR90" s="81"/>
      <c r="BS90" s="81"/>
      <c r="BT90" s="81"/>
    </row>
    <row r="91" spans="2:97">
      <c r="O91" s="88"/>
      <c r="P91" s="88"/>
      <c r="Q91" s="88"/>
      <c r="R91" s="88"/>
      <c r="S91" s="88"/>
      <c r="T91" s="88"/>
      <c r="U91" s="88"/>
      <c r="V91" s="88"/>
      <c r="W91" s="88"/>
      <c r="X91" s="88"/>
      <c r="Y91" s="88"/>
      <c r="Z91" s="88"/>
      <c r="AA91" s="88"/>
      <c r="AB91" s="88"/>
      <c r="AC91" s="88"/>
      <c r="BF91" s="134"/>
      <c r="BG91" s="149" t="s">
        <v>251</v>
      </c>
      <c r="BH91" s="134"/>
      <c r="BI91" s="84">
        <v>10</v>
      </c>
      <c r="BJ91" s="84">
        <v>9</v>
      </c>
      <c r="BK91" s="84">
        <v>6</v>
      </c>
      <c r="BL91" s="134"/>
      <c r="BM91" s="134"/>
      <c r="BN91" s="81"/>
      <c r="BO91" s="81"/>
      <c r="BP91" s="81"/>
      <c r="BQ91" s="81"/>
      <c r="BR91" s="81"/>
      <c r="BS91" s="81"/>
      <c r="BT91" s="81"/>
    </row>
    <row r="92" spans="2:97">
      <c r="BF92" s="134"/>
      <c r="BG92" s="150" t="s">
        <v>261</v>
      </c>
      <c r="BH92" s="134"/>
      <c r="BI92" s="84">
        <v>11</v>
      </c>
      <c r="BJ92" s="84">
        <v>10</v>
      </c>
      <c r="BK92" s="84">
        <v>7</v>
      </c>
      <c r="BL92" s="134"/>
      <c r="BM92" s="134"/>
      <c r="BN92" s="81"/>
      <c r="BO92" s="81"/>
      <c r="BP92" s="81"/>
      <c r="BQ92" s="81"/>
      <c r="BR92" s="81"/>
      <c r="BS92" s="81"/>
      <c r="BT92" s="81"/>
    </row>
    <row r="93" spans="2:97">
      <c r="BF93" s="134"/>
      <c r="BG93" s="150" t="s">
        <v>272</v>
      </c>
      <c r="BH93" s="134"/>
      <c r="BI93" s="84">
        <v>12</v>
      </c>
      <c r="BJ93" s="84">
        <v>11</v>
      </c>
      <c r="BK93" s="84">
        <v>8</v>
      </c>
      <c r="BL93" s="134"/>
      <c r="BM93" s="134"/>
      <c r="BN93" s="81"/>
      <c r="BO93" s="81"/>
      <c r="BP93" s="81"/>
      <c r="BQ93" s="81"/>
      <c r="BR93" s="81"/>
      <c r="BS93" s="81"/>
      <c r="BT93" s="81"/>
    </row>
    <row r="94" spans="2:97">
      <c r="BF94" s="134"/>
      <c r="BG94" s="150" t="s">
        <v>278</v>
      </c>
      <c r="BH94" s="134"/>
      <c r="BI94" s="84">
        <v>13</v>
      </c>
      <c r="BJ94" s="84">
        <v>12</v>
      </c>
      <c r="BK94" s="84">
        <v>9</v>
      </c>
      <c r="BL94" s="134"/>
      <c r="BM94" s="134"/>
      <c r="BN94" s="81"/>
      <c r="BO94" s="81"/>
      <c r="BP94" s="81"/>
      <c r="BQ94" s="81"/>
      <c r="BR94" s="81"/>
      <c r="BS94" s="81"/>
      <c r="BT94" s="81"/>
    </row>
    <row r="95" spans="2:97">
      <c r="BF95" s="134"/>
      <c r="BG95" s="150" t="s">
        <v>260</v>
      </c>
      <c r="BH95" s="134"/>
      <c r="BI95" s="84">
        <v>14</v>
      </c>
      <c r="BJ95" s="84">
        <v>1</v>
      </c>
      <c r="BK95" s="84">
        <v>10</v>
      </c>
      <c r="BL95" s="134"/>
      <c r="BM95" s="134"/>
      <c r="BN95" s="81"/>
      <c r="BO95" s="81"/>
      <c r="BP95" s="81"/>
      <c r="BQ95" s="81"/>
      <c r="BR95" s="81"/>
      <c r="BS95" s="81"/>
      <c r="BT95" s="81"/>
    </row>
    <row r="96" spans="2:97">
      <c r="BF96" s="134"/>
      <c r="BG96" s="150" t="s">
        <v>287</v>
      </c>
      <c r="BH96" s="134"/>
      <c r="BI96" s="84">
        <v>15</v>
      </c>
      <c r="BJ96" s="84">
        <v>2</v>
      </c>
      <c r="BK96" s="84">
        <v>11</v>
      </c>
      <c r="BL96" s="134"/>
      <c r="BM96" s="134"/>
      <c r="BN96" s="81"/>
      <c r="BO96" s="81"/>
      <c r="BP96" s="81"/>
      <c r="BQ96" s="81"/>
      <c r="BR96" s="81"/>
      <c r="BS96" s="81"/>
      <c r="BT96" s="81"/>
    </row>
    <row r="97" spans="58:72">
      <c r="BF97" s="134"/>
      <c r="BG97" s="150" t="s">
        <v>290</v>
      </c>
      <c r="BH97" s="134"/>
      <c r="BI97" s="84">
        <v>16</v>
      </c>
      <c r="BJ97" s="84">
        <v>3</v>
      </c>
      <c r="BK97" s="84">
        <v>12</v>
      </c>
      <c r="BL97" s="134"/>
      <c r="BM97" s="134"/>
      <c r="BN97" s="81"/>
      <c r="BO97" s="81"/>
      <c r="BP97" s="81"/>
      <c r="BQ97" s="81"/>
      <c r="BR97" s="81"/>
      <c r="BS97" s="81"/>
      <c r="BT97" s="81"/>
    </row>
    <row r="98" spans="58:72">
      <c r="BF98" s="134"/>
      <c r="BG98" s="150" t="s">
        <v>295</v>
      </c>
      <c r="BH98" s="134"/>
      <c r="BI98" s="84">
        <v>17</v>
      </c>
      <c r="BJ98" s="84"/>
      <c r="BK98" s="84">
        <v>13</v>
      </c>
      <c r="BL98" s="134"/>
      <c r="BM98" s="134"/>
      <c r="BN98" s="81"/>
      <c r="BO98" s="81"/>
      <c r="BP98" s="81"/>
      <c r="BQ98" s="81"/>
      <c r="BR98" s="81"/>
      <c r="BS98" s="81"/>
      <c r="BT98" s="81"/>
    </row>
    <row r="99" spans="58:72">
      <c r="BF99" s="134"/>
      <c r="BG99" s="150" t="s">
        <v>304</v>
      </c>
      <c r="BH99" s="134"/>
      <c r="BI99" s="84">
        <v>18</v>
      </c>
      <c r="BJ99" s="84"/>
      <c r="BK99" s="84">
        <v>14</v>
      </c>
      <c r="BL99" s="134"/>
      <c r="BM99" s="134"/>
      <c r="BN99" s="81"/>
      <c r="BO99" s="81"/>
      <c r="BP99" s="81"/>
      <c r="BQ99" s="81"/>
      <c r="BR99" s="81"/>
      <c r="BS99" s="81"/>
      <c r="BT99" s="81"/>
    </row>
    <row r="100" spans="58:72">
      <c r="BF100" s="134"/>
      <c r="BG100" s="150" t="s">
        <v>310</v>
      </c>
      <c r="BH100" s="134"/>
      <c r="BI100" s="84">
        <v>19</v>
      </c>
      <c r="BJ100" s="84"/>
      <c r="BK100" s="84">
        <v>15</v>
      </c>
      <c r="BL100" s="134"/>
      <c r="BM100" s="134"/>
      <c r="BN100" s="81"/>
      <c r="BO100" s="81"/>
      <c r="BP100" s="81"/>
      <c r="BQ100" s="81"/>
      <c r="BR100" s="81"/>
      <c r="BS100" s="81"/>
      <c r="BT100" s="81"/>
    </row>
    <row r="101" spans="58:72">
      <c r="BF101" s="134"/>
      <c r="BG101" s="150" t="s">
        <v>313</v>
      </c>
      <c r="BH101" s="134"/>
      <c r="BI101" s="84">
        <v>20</v>
      </c>
      <c r="BJ101" s="84"/>
      <c r="BK101" s="84">
        <v>16</v>
      </c>
      <c r="BL101" s="134"/>
      <c r="BM101" s="134"/>
      <c r="BN101" s="81"/>
      <c r="BO101" s="81"/>
      <c r="BP101" s="81"/>
      <c r="BQ101" s="81"/>
      <c r="BR101" s="81"/>
      <c r="BS101" s="81"/>
      <c r="BT101" s="81"/>
    </row>
    <row r="102" spans="58:72">
      <c r="BF102" s="134"/>
      <c r="BG102" s="150" t="s">
        <v>318</v>
      </c>
      <c r="BH102" s="134"/>
      <c r="BI102" s="84">
        <v>21</v>
      </c>
      <c r="BJ102" s="84"/>
      <c r="BK102" s="84">
        <v>17</v>
      </c>
      <c r="BL102" s="134"/>
      <c r="BM102" s="134"/>
      <c r="BN102" s="81"/>
      <c r="BO102" s="81"/>
      <c r="BP102" s="81"/>
      <c r="BQ102" s="81"/>
      <c r="BR102" s="81"/>
      <c r="BS102" s="81"/>
      <c r="BT102" s="81"/>
    </row>
    <row r="103" spans="58:72">
      <c r="BF103" s="134"/>
      <c r="BG103" s="150" t="s">
        <v>322</v>
      </c>
      <c r="BH103" s="134"/>
      <c r="BI103" s="84">
        <v>22</v>
      </c>
      <c r="BJ103" s="84"/>
      <c r="BK103" s="84">
        <v>18</v>
      </c>
      <c r="BL103" s="134"/>
      <c r="BM103" s="134"/>
      <c r="BN103" s="81"/>
      <c r="BO103" s="81"/>
      <c r="BP103" s="81"/>
      <c r="BQ103" s="81"/>
      <c r="BR103" s="81"/>
      <c r="BS103" s="81"/>
      <c r="BT103" s="81"/>
    </row>
    <row r="104" spans="58:72">
      <c r="BF104" s="134"/>
      <c r="BG104" s="150" t="s">
        <v>326</v>
      </c>
      <c r="BH104" s="134"/>
      <c r="BI104" s="84">
        <v>23</v>
      </c>
      <c r="BJ104" s="84"/>
      <c r="BK104" s="84">
        <v>19</v>
      </c>
      <c r="BL104" s="134"/>
      <c r="BM104" s="134"/>
      <c r="BN104" s="81"/>
      <c r="BO104" s="81"/>
      <c r="BP104" s="81"/>
      <c r="BQ104" s="81"/>
      <c r="BR104" s="81"/>
      <c r="BS104" s="81"/>
      <c r="BT104" s="81"/>
    </row>
    <row r="105" spans="58:72">
      <c r="BF105" s="134"/>
      <c r="BG105" s="150" t="s">
        <v>3</v>
      </c>
      <c r="BH105" s="134"/>
      <c r="BI105" s="84">
        <v>24</v>
      </c>
      <c r="BJ105" s="84"/>
      <c r="BK105" s="84">
        <v>20</v>
      </c>
      <c r="BL105" s="134"/>
      <c r="BM105" s="134"/>
      <c r="BN105" s="81"/>
      <c r="BO105" s="81"/>
      <c r="BP105" s="81"/>
      <c r="BQ105" s="81"/>
      <c r="BR105" s="81"/>
      <c r="BS105" s="81"/>
      <c r="BT105" s="81"/>
    </row>
    <row r="106" spans="58:72">
      <c r="BF106" s="134"/>
      <c r="BG106" s="150" t="s">
        <v>7</v>
      </c>
      <c r="BH106" s="134"/>
      <c r="BI106" s="84">
        <v>25</v>
      </c>
      <c r="BJ106" s="84"/>
      <c r="BK106" s="84">
        <v>21</v>
      </c>
      <c r="BL106" s="134"/>
      <c r="BM106" s="134"/>
      <c r="BN106" s="81"/>
      <c r="BO106" s="81"/>
      <c r="BP106" s="81"/>
      <c r="BQ106" s="81"/>
      <c r="BR106" s="81"/>
      <c r="BS106" s="81"/>
      <c r="BT106" s="81"/>
    </row>
    <row r="107" spans="58:72">
      <c r="BF107" s="134"/>
      <c r="BG107" s="150" t="s">
        <v>11</v>
      </c>
      <c r="BH107" s="134"/>
      <c r="BI107" s="84">
        <v>26</v>
      </c>
      <c r="BJ107" s="84"/>
      <c r="BK107" s="84">
        <v>22</v>
      </c>
      <c r="BL107" s="134"/>
      <c r="BM107" s="134"/>
      <c r="BN107" s="81"/>
      <c r="BO107" s="81"/>
      <c r="BP107" s="81"/>
      <c r="BQ107" s="81"/>
      <c r="BR107" s="81"/>
      <c r="BS107" s="81"/>
      <c r="BT107" s="81"/>
    </row>
    <row r="108" spans="58:72">
      <c r="BF108" s="134"/>
      <c r="BG108" s="150" t="s">
        <v>16</v>
      </c>
      <c r="BH108" s="134"/>
      <c r="BI108" s="84">
        <v>27</v>
      </c>
      <c r="BJ108" s="84"/>
      <c r="BK108" s="84">
        <v>23</v>
      </c>
      <c r="BL108" s="134"/>
      <c r="BM108" s="134"/>
      <c r="BN108" s="81"/>
      <c r="BO108" s="81"/>
      <c r="BP108" s="81"/>
      <c r="BQ108" s="81"/>
      <c r="BR108" s="81"/>
      <c r="BS108" s="81"/>
      <c r="BT108" s="81"/>
    </row>
    <row r="109" spans="58:72">
      <c r="BF109" s="134"/>
      <c r="BG109" s="150" t="s">
        <v>20</v>
      </c>
      <c r="BH109" s="134"/>
      <c r="BI109" s="84">
        <v>28</v>
      </c>
      <c r="BJ109" s="84"/>
      <c r="BK109" s="84">
        <v>24</v>
      </c>
      <c r="BL109" s="134"/>
      <c r="BM109" s="134"/>
      <c r="BN109" s="81"/>
      <c r="BO109" s="81"/>
      <c r="BP109" s="81"/>
      <c r="BQ109" s="81"/>
      <c r="BR109" s="81"/>
      <c r="BS109" s="81"/>
      <c r="BT109" s="81"/>
    </row>
    <row r="110" spans="58:72">
      <c r="BF110" s="134"/>
      <c r="BG110" s="150" t="s">
        <v>23</v>
      </c>
      <c r="BH110" s="134"/>
      <c r="BI110" s="84">
        <v>29</v>
      </c>
      <c r="BJ110" s="84"/>
      <c r="BK110" s="84">
        <v>25</v>
      </c>
      <c r="BL110" s="134"/>
      <c r="BM110" s="134"/>
      <c r="BN110" s="81"/>
      <c r="BO110" s="81"/>
      <c r="BP110" s="81"/>
      <c r="BQ110" s="81"/>
      <c r="BR110" s="81"/>
      <c r="BS110" s="81"/>
      <c r="BT110" s="81"/>
    </row>
    <row r="111" spans="58:72">
      <c r="BF111" s="134"/>
      <c r="BG111" s="134"/>
      <c r="BH111" s="134"/>
      <c r="BI111" s="84">
        <v>30</v>
      </c>
      <c r="BJ111" s="84"/>
      <c r="BK111" s="84">
        <v>26</v>
      </c>
      <c r="BL111" s="134"/>
      <c r="BM111" s="134"/>
      <c r="BN111" s="81"/>
      <c r="BO111" s="81"/>
      <c r="BP111" s="81"/>
      <c r="BQ111" s="81"/>
      <c r="BR111" s="81"/>
      <c r="BS111" s="81"/>
      <c r="BT111" s="81"/>
    </row>
    <row r="112" spans="58:72">
      <c r="BF112" s="134"/>
      <c r="BG112" s="134"/>
      <c r="BH112" s="134"/>
      <c r="BI112" s="84">
        <v>31</v>
      </c>
      <c r="BJ112" s="84"/>
      <c r="BK112" s="84">
        <v>27</v>
      </c>
      <c r="BL112" s="134"/>
      <c r="BM112" s="134"/>
      <c r="BN112" s="81"/>
      <c r="BO112" s="81"/>
      <c r="BP112" s="81"/>
      <c r="BQ112" s="81"/>
      <c r="BR112" s="81"/>
      <c r="BS112" s="81"/>
      <c r="BT112" s="81"/>
    </row>
    <row r="113" spans="58:72">
      <c r="BF113" s="134"/>
      <c r="BG113" s="134"/>
      <c r="BH113" s="134"/>
      <c r="BI113" s="84" t="s">
        <v>350</v>
      </c>
      <c r="BJ113" s="84"/>
      <c r="BK113" s="84">
        <v>28</v>
      </c>
      <c r="BL113" s="134"/>
      <c r="BM113" s="134"/>
      <c r="BN113" s="81"/>
      <c r="BO113" s="81"/>
      <c r="BP113" s="81"/>
      <c r="BQ113" s="81"/>
      <c r="BR113" s="81"/>
      <c r="BS113" s="81"/>
      <c r="BT113" s="81"/>
    </row>
    <row r="114" spans="58:72">
      <c r="BF114" s="134"/>
      <c r="BG114" s="134"/>
      <c r="BH114" s="134"/>
      <c r="BI114" s="84">
        <v>2</v>
      </c>
      <c r="BJ114" s="84"/>
      <c r="BK114" s="84">
        <v>29</v>
      </c>
      <c r="BL114" s="134"/>
      <c r="BM114" s="134"/>
      <c r="BN114" s="81"/>
      <c r="BO114" s="81"/>
      <c r="BP114" s="81"/>
      <c r="BQ114" s="81"/>
      <c r="BR114" s="81"/>
      <c r="BS114" s="81"/>
      <c r="BT114" s="81"/>
    </row>
    <row r="115" spans="58:72">
      <c r="BF115" s="134"/>
      <c r="BG115" s="134"/>
      <c r="BH115" s="134"/>
      <c r="BI115" s="84"/>
      <c r="BJ115" s="84"/>
      <c r="BK115" s="84">
        <v>30</v>
      </c>
      <c r="BL115" s="134"/>
      <c r="BM115" s="134"/>
      <c r="BN115" s="81"/>
      <c r="BO115" s="81"/>
      <c r="BP115" s="81"/>
      <c r="BQ115" s="81"/>
      <c r="BR115" s="81"/>
      <c r="BS115" s="81"/>
      <c r="BT115" s="81"/>
    </row>
    <row r="116" spans="58:72">
      <c r="BF116" s="134"/>
      <c r="BG116" s="134"/>
      <c r="BH116" s="134"/>
      <c r="BI116" s="134"/>
      <c r="BJ116" s="134"/>
      <c r="BK116" s="84">
        <v>31</v>
      </c>
      <c r="BL116" s="134"/>
      <c r="BM116" s="134"/>
      <c r="BN116" s="81"/>
      <c r="BO116" s="81"/>
      <c r="BP116" s="81"/>
      <c r="BQ116" s="81"/>
      <c r="BR116" s="81"/>
      <c r="BS116" s="81"/>
      <c r="BT116" s="81"/>
    </row>
    <row r="117" spans="58:72">
      <c r="BF117" s="134"/>
      <c r="BG117" s="134"/>
      <c r="BH117" s="134"/>
      <c r="BI117" s="134"/>
      <c r="BJ117" s="134"/>
      <c r="BK117" s="134"/>
      <c r="BL117" s="134"/>
      <c r="BM117" s="134"/>
      <c r="BN117" s="81"/>
      <c r="BO117" s="81"/>
      <c r="BP117" s="81"/>
      <c r="BQ117" s="81"/>
      <c r="BR117" s="81"/>
      <c r="BS117" s="81"/>
      <c r="BT117" s="81"/>
    </row>
    <row r="118" spans="58:72">
      <c r="BF118" s="86"/>
      <c r="BG118" s="86"/>
      <c r="BH118" s="86"/>
      <c r="BI118" s="86"/>
      <c r="BJ118" s="86"/>
      <c r="BK118" s="86"/>
      <c r="BL118" s="86"/>
      <c r="BM118" s="86"/>
    </row>
    <row r="119" spans="58:72">
      <c r="BF119" s="86"/>
      <c r="BG119" s="86"/>
      <c r="BH119" s="86"/>
      <c r="BI119" s="86"/>
      <c r="BJ119" s="86"/>
      <c r="BK119" s="86"/>
      <c r="BL119" s="86"/>
      <c r="BM119" s="86"/>
    </row>
    <row r="120" spans="58:72">
      <c r="BF120" s="86"/>
      <c r="BG120" s="86"/>
      <c r="BH120" s="86"/>
      <c r="BI120" s="86"/>
      <c r="BJ120" s="86"/>
      <c r="BK120" s="86"/>
      <c r="BL120" s="86"/>
      <c r="BM120" s="86"/>
    </row>
    <row r="121" spans="58:72">
      <c r="BF121" s="86"/>
      <c r="BG121" s="86"/>
      <c r="BH121" s="86"/>
      <c r="BI121" s="86"/>
      <c r="BJ121" s="86"/>
      <c r="BK121" s="86"/>
      <c r="BL121" s="86"/>
      <c r="BM121" s="86"/>
    </row>
    <row r="122" spans="58:72">
      <c r="BF122" s="86"/>
      <c r="BG122" s="86"/>
      <c r="BH122" s="86"/>
      <c r="BI122" s="86"/>
      <c r="BJ122" s="86"/>
      <c r="BK122" s="86"/>
      <c r="BL122" s="86"/>
      <c r="BM122" s="86"/>
    </row>
    <row r="123" spans="58:72">
      <c r="BF123" s="86"/>
      <c r="BG123" s="86"/>
      <c r="BH123" s="86"/>
      <c r="BI123" s="86"/>
      <c r="BJ123" s="86"/>
      <c r="BK123" s="86"/>
      <c r="BL123" s="86"/>
      <c r="BM123" s="86"/>
    </row>
    <row r="124" spans="58:72">
      <c r="BF124" s="86"/>
      <c r="BG124" s="86"/>
      <c r="BH124" s="86"/>
      <c r="BI124" s="86"/>
      <c r="BJ124" s="86"/>
      <c r="BK124" s="86"/>
      <c r="BL124" s="86"/>
      <c r="BM124" s="86"/>
    </row>
    <row r="125" spans="58:72">
      <c r="BF125" s="86"/>
      <c r="BG125" s="86"/>
      <c r="BH125" s="86"/>
      <c r="BI125" s="86"/>
      <c r="BJ125" s="86"/>
      <c r="BK125" s="86"/>
      <c r="BL125" s="86"/>
      <c r="BM125" s="86"/>
    </row>
  </sheetData>
  <mergeCells count="180">
    <mergeCell ref="B51:L54"/>
    <mergeCell ref="M51:AO54"/>
    <mergeCell ref="BF51:BP54"/>
    <mergeCell ref="BQ51:CS54"/>
    <mergeCell ref="BG72:CS72"/>
    <mergeCell ref="AQ84:BA84"/>
    <mergeCell ref="AQ85:BA85"/>
    <mergeCell ref="BX86:BZ86"/>
    <mergeCell ref="AQ79:BA79"/>
    <mergeCell ref="AQ80:BA80"/>
    <mergeCell ref="AQ81:BA81"/>
    <mergeCell ref="AQ82:BA82"/>
    <mergeCell ref="AQ83:BA83"/>
    <mergeCell ref="AQ74:BA74"/>
    <mergeCell ref="AQ75:BA75"/>
    <mergeCell ref="AQ76:BA76"/>
    <mergeCell ref="AQ77:BA77"/>
    <mergeCell ref="C73:AO73"/>
    <mergeCell ref="BG73:CS73"/>
    <mergeCell ref="B59:L60"/>
    <mergeCell ref="BF59:BP60"/>
    <mergeCell ref="BF67:BL68"/>
    <mergeCell ref="BM67:CS68"/>
    <mergeCell ref="M59:AO60"/>
    <mergeCell ref="BQ38:CS46"/>
    <mergeCell ref="BQ55:CS58"/>
    <mergeCell ref="C69:AO69"/>
    <mergeCell ref="BG69:CS69"/>
    <mergeCell ref="C70:AO70"/>
    <mergeCell ref="BG70:CS70"/>
    <mergeCell ref="C71:AO71"/>
    <mergeCell ref="BG71:CS71"/>
    <mergeCell ref="C72:AO72"/>
    <mergeCell ref="B67:H68"/>
    <mergeCell ref="I67:AO68"/>
    <mergeCell ref="AP72:AP73"/>
    <mergeCell ref="AQ72:BD73"/>
    <mergeCell ref="AP55:AP56"/>
    <mergeCell ref="B55:L58"/>
    <mergeCell ref="AP44:AP46"/>
    <mergeCell ref="AQ44:AS46"/>
    <mergeCell ref="M38:AO46"/>
    <mergeCell ref="M55:AO58"/>
    <mergeCell ref="AQ55:BD56"/>
    <mergeCell ref="AP42:AP43"/>
    <mergeCell ref="BF55:BP58"/>
    <mergeCell ref="AQ39:AS39"/>
    <mergeCell ref="BF38:BP46"/>
    <mergeCell ref="D34:L37"/>
    <mergeCell ref="M34:AO37"/>
    <mergeCell ref="B38:L46"/>
    <mergeCell ref="C19:C37"/>
    <mergeCell ref="W29:X30"/>
    <mergeCell ref="D31:L33"/>
    <mergeCell ref="M31:AO33"/>
    <mergeCell ref="Z29:AB30"/>
    <mergeCell ref="AC29:AD30"/>
    <mergeCell ref="Y29:Y30"/>
    <mergeCell ref="D23:L24"/>
    <mergeCell ref="D27:L28"/>
    <mergeCell ref="M27:AC28"/>
    <mergeCell ref="AD27:AD28"/>
    <mergeCell ref="AE27:AI28"/>
    <mergeCell ref="AJ27:AO28"/>
    <mergeCell ref="AG29:AG30"/>
    <mergeCell ref="AM29:AM30"/>
    <mergeCell ref="D21:L22"/>
    <mergeCell ref="M21:AO22"/>
    <mergeCell ref="M23:AO24"/>
    <mergeCell ref="M25:AO26"/>
    <mergeCell ref="V20:AB20"/>
    <mergeCell ref="AC20:AO20"/>
    <mergeCell ref="AQ42:BD43"/>
    <mergeCell ref="AQ40:AS40"/>
    <mergeCell ref="BG19:BG37"/>
    <mergeCell ref="BH19:BP20"/>
    <mergeCell ref="BH23:BP24"/>
    <mergeCell ref="CI27:CM28"/>
    <mergeCell ref="AQ27:AS28"/>
    <mergeCell ref="BH27:BP28"/>
    <mergeCell ref="BQ27:CG28"/>
    <mergeCell ref="BS29:BT30"/>
    <mergeCell ref="BU29:BV30"/>
    <mergeCell ref="BH25:BP26"/>
    <mergeCell ref="BQ25:CS26"/>
    <mergeCell ref="CN27:CS28"/>
    <mergeCell ref="CQ29:CQ30"/>
    <mergeCell ref="BQ21:CS22"/>
    <mergeCell ref="AQ20:AS20"/>
    <mergeCell ref="CI29:CJ30"/>
    <mergeCell ref="CK29:CK30"/>
    <mergeCell ref="BH29:BP30"/>
    <mergeCell ref="CN29:CN30"/>
    <mergeCell ref="BQ31:CS33"/>
    <mergeCell ref="CO29:CP30"/>
    <mergeCell ref="CG29:CH30"/>
    <mergeCell ref="AQ11:BD14"/>
    <mergeCell ref="BF11:BN18"/>
    <mergeCell ref="AQ15:BD18"/>
    <mergeCell ref="BQ11:CS14"/>
    <mergeCell ref="BO11:BP14"/>
    <mergeCell ref="AP11:AP14"/>
    <mergeCell ref="BH21:BP22"/>
    <mergeCell ref="AQ19:AS19"/>
    <mergeCell ref="AP25:AP26"/>
    <mergeCell ref="AQ25:AS26"/>
    <mergeCell ref="AP23:AP24"/>
    <mergeCell ref="BZ20:CF20"/>
    <mergeCell ref="BQ19:BY20"/>
    <mergeCell ref="BZ19:CF19"/>
    <mergeCell ref="BQ23:CS24"/>
    <mergeCell ref="AP21:AP22"/>
    <mergeCell ref="AQ21:AS22"/>
    <mergeCell ref="AP27:AP28"/>
    <mergeCell ref="B5:AO6"/>
    <mergeCell ref="BF5:CS6"/>
    <mergeCell ref="B7:D8"/>
    <mergeCell ref="E7:AO8"/>
    <mergeCell ref="AP7:AP8"/>
    <mergeCell ref="AQ7:BD8"/>
    <mergeCell ref="B9:D9"/>
    <mergeCell ref="E9:AO9"/>
    <mergeCell ref="BF9:BH9"/>
    <mergeCell ref="BI9:CS9"/>
    <mergeCell ref="BF7:BH8"/>
    <mergeCell ref="BI7:CS8"/>
    <mergeCell ref="B11:J18"/>
    <mergeCell ref="K11:L14"/>
    <mergeCell ref="M11:AO14"/>
    <mergeCell ref="K15:L18"/>
    <mergeCell ref="M15:AO18"/>
    <mergeCell ref="AP15:AP18"/>
    <mergeCell ref="BQ15:CS18"/>
    <mergeCell ref="BO15:BP18"/>
    <mergeCell ref="CG19:CS19"/>
    <mergeCell ref="CG20:CS20"/>
    <mergeCell ref="AC19:AO19"/>
    <mergeCell ref="D29:L30"/>
    <mergeCell ref="O29:P30"/>
    <mergeCell ref="Q29:R30"/>
    <mergeCell ref="S29:S30"/>
    <mergeCell ref="T29:U30"/>
    <mergeCell ref="V29:V30"/>
    <mergeCell ref="D19:L20"/>
    <mergeCell ref="M19:U20"/>
    <mergeCell ref="V19:AB19"/>
    <mergeCell ref="D25:L26"/>
    <mergeCell ref="AP59:AP60"/>
    <mergeCell ref="AP61:AP68"/>
    <mergeCell ref="AQ59:BD60"/>
    <mergeCell ref="AQ61:BD68"/>
    <mergeCell ref="BQ59:CS60"/>
    <mergeCell ref="B61:L64"/>
    <mergeCell ref="M61:AO64"/>
    <mergeCell ref="BF61:BP64"/>
    <mergeCell ref="BQ61:CS64"/>
    <mergeCell ref="B47:L50"/>
    <mergeCell ref="M47:AO50"/>
    <mergeCell ref="BF47:BP50"/>
    <mergeCell ref="BQ47:CS50"/>
    <mergeCell ref="AQ23:AS24"/>
    <mergeCell ref="CH27:CH28"/>
    <mergeCell ref="CC29:CC30"/>
    <mergeCell ref="CA29:CB30"/>
    <mergeCell ref="AK29:AL30"/>
    <mergeCell ref="CL29:CM30"/>
    <mergeCell ref="BW29:BW30"/>
    <mergeCell ref="CD29:CF30"/>
    <mergeCell ref="AE29:AF30"/>
    <mergeCell ref="BZ29:BZ30"/>
    <mergeCell ref="AH29:AI30"/>
    <mergeCell ref="AJ29:AJ30"/>
    <mergeCell ref="AP34:AP37"/>
    <mergeCell ref="AQ34:AS37"/>
    <mergeCell ref="BH34:BP37"/>
    <mergeCell ref="BQ34:CS37"/>
    <mergeCell ref="BX29:BY30"/>
    <mergeCell ref="AP31:AP33"/>
    <mergeCell ref="AQ31:AS33"/>
    <mergeCell ref="BH31:BP33"/>
  </mergeCells>
  <phoneticPr fontId="3"/>
  <conditionalFormatting sqref="CT34:CT39">
    <cfRule type="expression" dxfId="62" priority="39" stopIfTrue="1">
      <formula>#REF!="評価項目に設定しない"</formula>
    </cfRule>
  </conditionalFormatting>
  <conditionalFormatting sqref="AP39:AS39">
    <cfRule type="expression" dxfId="61" priority="40" stopIfTrue="1">
      <formula>#REF!="評価項目に設定しない"</formula>
    </cfRule>
  </conditionalFormatting>
  <conditionalFormatting sqref="B72:AO72 BF72:CS72">
    <cfRule type="expression" dxfId="60" priority="43" stopIfTrue="1">
      <formula>$AQ$74="設定なし"</formula>
    </cfRule>
  </conditionalFormatting>
  <conditionalFormatting sqref="B55:M56 BF55">
    <cfRule type="expression" dxfId="59" priority="58" stopIfTrue="1">
      <formula>$AQ$74="設定なし"</formula>
    </cfRule>
  </conditionalFormatting>
  <conditionalFormatting sqref="BQ55:BQ56">
    <cfRule type="expression" dxfId="58" priority="28" stopIfTrue="1">
      <formula>$AQ$74="設定なし"</formula>
    </cfRule>
  </conditionalFormatting>
  <conditionalFormatting sqref="B47:L48">
    <cfRule type="expression" dxfId="57" priority="27" stopIfTrue="1">
      <formula>$AQ$74="設定なし"</formula>
    </cfRule>
  </conditionalFormatting>
  <conditionalFormatting sqref="BF47:BP48">
    <cfRule type="expression" dxfId="56" priority="26" stopIfTrue="1">
      <formula>$AQ$74="設定なし"</formula>
    </cfRule>
  </conditionalFormatting>
  <conditionalFormatting sqref="M47:M48">
    <cfRule type="expression" dxfId="55" priority="21" stopIfTrue="1">
      <formula>$AQ$74="設定なし"</formula>
    </cfRule>
  </conditionalFormatting>
  <conditionalFormatting sqref="BQ47:BQ48">
    <cfRule type="expression" dxfId="54" priority="17" stopIfTrue="1">
      <formula>$AQ$74="設定なし"</formula>
    </cfRule>
  </conditionalFormatting>
  <conditionalFormatting sqref="B51:L52">
    <cfRule type="expression" dxfId="53" priority="7" stopIfTrue="1">
      <formula>$AQ$74="設定なし"</formula>
    </cfRule>
  </conditionalFormatting>
  <conditionalFormatting sqref="BF51:BP52">
    <cfRule type="expression" dxfId="52" priority="6" stopIfTrue="1">
      <formula>$AQ$74="設定なし"</formula>
    </cfRule>
  </conditionalFormatting>
  <conditionalFormatting sqref="M51:M52">
    <cfRule type="expression" dxfId="51" priority="5" stopIfTrue="1">
      <formula>$AQ$74="設定なし"</formula>
    </cfRule>
  </conditionalFormatting>
  <conditionalFormatting sqref="BQ51:BQ52">
    <cfRule type="expression" dxfId="50" priority="4" stopIfTrue="1">
      <formula>$AQ$74="設定なし"</formula>
    </cfRule>
  </conditionalFormatting>
  <conditionalFormatting sqref="AC19:AO20 M21:AO26 M27:AC28 Q29:R30 T29:U30 W29:X30 AE29:AF30 AH29:AI30 AK29:AL30 M31:AO37">
    <cfRule type="expression" dxfId="49" priority="1" stopIfTrue="1">
      <formula>$M$19="その他"</formula>
    </cfRule>
  </conditionalFormatting>
  <dataValidations count="4">
    <dataValidation type="list" allowBlank="1" showInputMessage="1" sqref="AC19:AO19">
      <formula1>"あり,なし"</formula1>
    </dataValidation>
    <dataValidation allowBlank="1" showInputMessage="1" promptTitle="受注形態等の記載要領（同種・類似工事）" prompt="単体で受注した場合は単体と記載し、共同企業体で受注した場合は共同企業体名とその構成員名を記載すること。さらに共同企業体の場合で、特定または経常の甲型の場合は出資比率（％）を、特定または経常の乙型の場合は分担施工金額（百万円）も記載すること。" sqref="M31:AO33"/>
    <dataValidation allowBlank="1" showInputMessage="1" promptTitle="工事概要記載例（同種･類似工事）" prompt=" （記載例）_x000a_・道路改良工　延長　Ｌ＝○○○ｍ_x000a_　○○擁壁工　　Ｈ＝○○ｍ　Ｌ＝○○ｍ_x000a_　Ｌ型側溝工　　Ｌ＝○○ｍ_x000a_　Ｕ型側溝工　　Ｂ＝○○ｃｍ　ｈ＝○○ｃｍ　Ｌ＝○○ｍ_x000a_　下層路盤工　　Ａ＝○○ｍ2" sqref="M34"/>
    <dataValidation type="list" allowBlank="1" showInputMessage="1" showErrorMessage="1" sqref="O29:P30 AC29:AD30">
      <formula1>"平成,令和"</formula1>
    </dataValidation>
  </dataValidations>
  <pageMargins left="0.78740157480314965" right="0.39370078740157483" top="0.19685039370078741" bottom="0.19685039370078741" header="0" footer="0"/>
  <pageSetup paperSize="9" scale="98" orientation="portrait" horizontalDpi="300" vertic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5" stopIfTrue="1" id="{89FF0F7B-4D89-4D02-9FA8-2615582F0EA8}">
            <xm:f>基本データ入力シート!$J$12=0</xm:f>
            <x14:dxf>
              <font>
                <color theme="0" tint="-0.24994659260841701"/>
              </font>
              <fill>
                <patternFill>
                  <bgColor theme="0" tint="-0.24994659260841701"/>
                </patternFill>
              </fill>
            </x14:dxf>
          </x14:cfRule>
          <xm:sqref>B47:AO50</xm:sqref>
        </x14:conditionalFormatting>
        <x14:conditionalFormatting xmlns:xm="http://schemas.microsoft.com/office/excel/2006/main">
          <x14:cfRule type="expression" priority="14" stopIfTrue="1" id="{270435EF-091F-4BEE-BEA2-E2C9F31013B7}">
            <xm:f>基本データ入力シート!$J$12=0</xm:f>
            <x14:dxf>
              <font>
                <color theme="0" tint="-0.24994659260841701"/>
              </font>
              <fill>
                <patternFill>
                  <bgColor theme="0" tint="-0.24994659260841701"/>
                </patternFill>
              </fill>
            </x14:dxf>
          </x14:cfRule>
          <xm:sqref>BF47:CS50</xm:sqref>
        </x14:conditionalFormatting>
        <x14:conditionalFormatting xmlns:xm="http://schemas.microsoft.com/office/excel/2006/main">
          <x14:cfRule type="expression" priority="13" stopIfTrue="1" id="{C7A55798-B7E0-4A29-B48C-D7015F71B9ED}">
            <xm:f>基本データ入力シート!$I$12=0</xm:f>
            <x14:dxf>
              <font>
                <color theme="0" tint="-0.24994659260841701"/>
              </font>
              <fill>
                <patternFill>
                  <bgColor theme="0" tint="-0.24994659260841701"/>
                </patternFill>
              </fill>
            </x14:dxf>
          </x14:cfRule>
          <xm:sqref>B59:AO60</xm:sqref>
        </x14:conditionalFormatting>
        <x14:conditionalFormatting xmlns:xm="http://schemas.microsoft.com/office/excel/2006/main">
          <x14:cfRule type="expression" priority="12" stopIfTrue="1" id="{9208F185-E869-42CC-8DF0-1957A631A6AF}">
            <xm:f>基本データ入力シート!$I$12=0</xm:f>
            <x14:dxf>
              <font>
                <color theme="0" tint="-0.24994659260841701"/>
              </font>
              <fill>
                <patternFill>
                  <bgColor theme="0" tint="-0.24994659260841701"/>
                </patternFill>
              </fill>
            </x14:dxf>
          </x14:cfRule>
          <xm:sqref>BF59:CS60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T135"/>
  <sheetViews>
    <sheetView showGridLines="0" topLeftCell="A37" zoomScaleNormal="100" workbookViewId="0">
      <selection activeCell="M20" sqref="M20:AO21"/>
    </sheetView>
  </sheetViews>
  <sheetFormatPr defaultColWidth="2.21875" defaultRowHeight="13.2"/>
  <cols>
    <col min="1" max="1" width="1.21875" customWidth="1"/>
    <col min="2" max="42" width="2.21875" customWidth="1"/>
    <col min="43" max="57" width="2.33203125" customWidth="1"/>
    <col min="58" max="97" width="2.21875" customWidth="1"/>
    <col min="98" max="98" width="1.21875" customWidth="1"/>
  </cols>
  <sheetData>
    <row r="1" spans="2:97" ht="7.5" customHeight="1"/>
    <row r="2" spans="2:97" ht="22.5" customHeight="1"/>
    <row r="3" spans="2:97" ht="7.5" customHeight="1"/>
    <row r="4" spans="2:97">
      <c r="B4" s="86" t="s">
        <v>121</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21" t="s">
        <v>366</v>
      </c>
      <c r="AP4" s="87"/>
      <c r="BF4" s="86" t="str">
        <f>B4</f>
        <v>様式－４－２</v>
      </c>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21" t="s">
        <v>366</v>
      </c>
    </row>
    <row r="5" spans="2:97" ht="13.5" customHeight="1">
      <c r="B5" s="724" t="s">
        <v>176</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4"/>
      <c r="AI5" s="724"/>
      <c r="AJ5" s="724"/>
      <c r="AK5" s="724"/>
      <c r="AL5" s="724"/>
      <c r="AM5" s="724"/>
      <c r="AN5" s="724"/>
      <c r="AO5" s="724"/>
      <c r="AP5" s="87"/>
      <c r="BF5" s="724" t="s">
        <v>176</v>
      </c>
      <c r="BG5" s="724"/>
      <c r="BH5" s="724"/>
      <c r="BI5" s="724"/>
      <c r="BJ5" s="724"/>
      <c r="BK5" s="724"/>
      <c r="BL5" s="724"/>
      <c r="BM5" s="724"/>
      <c r="BN5" s="724"/>
      <c r="BO5" s="724"/>
      <c r="BP5" s="724"/>
      <c r="BQ5" s="724"/>
      <c r="BR5" s="724"/>
      <c r="BS5" s="724"/>
      <c r="BT5" s="724"/>
      <c r="BU5" s="724"/>
      <c r="BV5" s="724"/>
      <c r="BW5" s="724"/>
      <c r="BX5" s="724"/>
      <c r="BY5" s="724"/>
      <c r="BZ5" s="724"/>
      <c r="CA5" s="724"/>
      <c r="CB5" s="724"/>
      <c r="CC5" s="724"/>
      <c r="CD5" s="724"/>
      <c r="CE5" s="724"/>
      <c r="CF5" s="724"/>
      <c r="CG5" s="724"/>
      <c r="CH5" s="724"/>
      <c r="CI5" s="724"/>
      <c r="CJ5" s="724"/>
      <c r="CK5" s="724"/>
      <c r="CL5" s="724"/>
      <c r="CM5" s="724"/>
      <c r="CN5" s="724"/>
      <c r="CO5" s="724"/>
      <c r="CP5" s="724"/>
      <c r="CQ5" s="724"/>
      <c r="CR5" s="724"/>
      <c r="CS5" s="724"/>
    </row>
    <row r="6" spans="2:97" ht="13.5" customHeight="1">
      <c r="B6" s="724"/>
      <c r="C6" s="724"/>
      <c r="D6" s="724"/>
      <c r="E6" s="724"/>
      <c r="F6" s="724"/>
      <c r="G6" s="724"/>
      <c r="H6" s="724"/>
      <c r="I6" s="724"/>
      <c r="J6" s="724"/>
      <c r="K6" s="724"/>
      <c r="L6" s="724"/>
      <c r="M6" s="724"/>
      <c r="N6" s="724"/>
      <c r="O6" s="724"/>
      <c r="P6" s="724"/>
      <c r="Q6" s="724"/>
      <c r="R6" s="724"/>
      <c r="S6" s="724"/>
      <c r="T6" s="724"/>
      <c r="U6" s="724"/>
      <c r="V6" s="724"/>
      <c r="W6" s="724"/>
      <c r="X6" s="724"/>
      <c r="Y6" s="724"/>
      <c r="Z6" s="724"/>
      <c r="AA6" s="724"/>
      <c r="AB6" s="724"/>
      <c r="AC6" s="724"/>
      <c r="AD6" s="724"/>
      <c r="AE6" s="724"/>
      <c r="AF6" s="724"/>
      <c r="AG6" s="724"/>
      <c r="AH6" s="724"/>
      <c r="AI6" s="724"/>
      <c r="AJ6" s="724"/>
      <c r="AK6" s="724"/>
      <c r="AL6" s="724"/>
      <c r="AM6" s="724"/>
      <c r="AN6" s="724"/>
      <c r="AO6" s="724"/>
      <c r="AP6" s="87"/>
      <c r="BF6" s="724"/>
      <c r="BG6" s="724"/>
      <c r="BH6" s="724"/>
      <c r="BI6" s="724"/>
      <c r="BJ6" s="724"/>
      <c r="BK6" s="724"/>
      <c r="BL6" s="724"/>
      <c r="BM6" s="724"/>
      <c r="BN6" s="724"/>
      <c r="BO6" s="724"/>
      <c r="BP6" s="724"/>
      <c r="BQ6" s="724"/>
      <c r="BR6" s="724"/>
      <c r="BS6" s="724"/>
      <c r="BT6" s="724"/>
      <c r="BU6" s="724"/>
      <c r="BV6" s="724"/>
      <c r="BW6" s="724"/>
      <c r="BX6" s="724"/>
      <c r="BY6" s="724"/>
      <c r="BZ6" s="724"/>
      <c r="CA6" s="724"/>
      <c r="CB6" s="724"/>
      <c r="CC6" s="724"/>
      <c r="CD6" s="724"/>
      <c r="CE6" s="724"/>
      <c r="CF6" s="724"/>
      <c r="CG6" s="724"/>
      <c r="CH6" s="724"/>
      <c r="CI6" s="724"/>
      <c r="CJ6" s="724"/>
      <c r="CK6" s="724"/>
      <c r="CL6" s="724"/>
      <c r="CM6" s="724"/>
      <c r="CN6" s="724"/>
      <c r="CO6" s="724"/>
      <c r="CP6" s="724"/>
      <c r="CQ6" s="724"/>
      <c r="CR6" s="724"/>
      <c r="CS6" s="724"/>
    </row>
    <row r="7" spans="2:97" ht="13.5" customHeight="1">
      <c r="B7" s="725" t="s">
        <v>153</v>
      </c>
      <c r="C7" s="725"/>
      <c r="D7" s="725"/>
      <c r="E7" s="726" t="str">
        <f>CONCATENATE('様式－１表紙'!D18,'様式－１表紙'!G18,'様式－１表紙'!J18,'様式－１表紙'!O18,'様式－１表紙'!R18,'様式－１表紙'!T18,'様式－１表紙'!U18,'様式－１表紙'!AA18,'様式－１表紙'!AB18,'様式－１表紙'!AD18,'様式－１表紙'!D20)</f>
        <v>令和6年度箱根スカイライン　舗装修繕工事</v>
      </c>
      <c r="F7" s="726"/>
      <c r="G7" s="726"/>
      <c r="H7" s="726"/>
      <c r="I7" s="726"/>
      <c r="J7" s="726"/>
      <c r="K7" s="726"/>
      <c r="L7" s="726"/>
      <c r="M7" s="726"/>
      <c r="N7" s="726"/>
      <c r="O7" s="726"/>
      <c r="P7" s="726"/>
      <c r="Q7" s="726"/>
      <c r="R7" s="726"/>
      <c r="S7" s="726"/>
      <c r="T7" s="726"/>
      <c r="U7" s="726"/>
      <c r="V7" s="726"/>
      <c r="W7" s="726"/>
      <c r="X7" s="726"/>
      <c r="Y7" s="726"/>
      <c r="Z7" s="726"/>
      <c r="AA7" s="726"/>
      <c r="AB7" s="726"/>
      <c r="AC7" s="726"/>
      <c r="AD7" s="726"/>
      <c r="AE7" s="726"/>
      <c r="AF7" s="726"/>
      <c r="AG7" s="726"/>
      <c r="AH7" s="726"/>
      <c r="AI7" s="726"/>
      <c r="AJ7" s="726"/>
      <c r="AK7" s="726"/>
      <c r="AL7" s="726"/>
      <c r="AM7" s="726"/>
      <c r="AN7" s="726"/>
      <c r="AO7" s="726"/>
      <c r="AP7" s="497"/>
      <c r="AQ7" s="727"/>
      <c r="AR7" s="727"/>
      <c r="AS7" s="727"/>
      <c r="AT7" s="727"/>
      <c r="AU7" s="727"/>
      <c r="AV7" s="727"/>
      <c r="AW7" s="727"/>
      <c r="AX7" s="727"/>
      <c r="AY7" s="727"/>
      <c r="AZ7" s="727"/>
      <c r="BA7" s="727"/>
      <c r="BB7" s="727"/>
      <c r="BC7" s="727"/>
      <c r="BD7" s="727"/>
      <c r="BF7" s="725" t="s">
        <v>153</v>
      </c>
      <c r="BG7" s="725"/>
      <c r="BH7" s="725"/>
      <c r="BI7" s="726" t="str">
        <f>E7</f>
        <v>令和6年度箱根スカイライン　舗装修繕工事</v>
      </c>
      <c r="BJ7" s="726"/>
      <c r="BK7" s="726"/>
      <c r="BL7" s="726"/>
      <c r="BM7" s="726"/>
      <c r="BN7" s="726"/>
      <c r="BO7" s="726"/>
      <c r="BP7" s="726"/>
      <c r="BQ7" s="726"/>
      <c r="BR7" s="726"/>
      <c r="BS7" s="726"/>
      <c r="BT7" s="726"/>
      <c r="BU7" s="726"/>
      <c r="BV7" s="726"/>
      <c r="BW7" s="726"/>
      <c r="BX7" s="726"/>
      <c r="BY7" s="726"/>
      <c r="BZ7" s="726"/>
      <c r="CA7" s="726"/>
      <c r="CB7" s="726"/>
      <c r="CC7" s="726"/>
      <c r="CD7" s="726"/>
      <c r="CE7" s="726"/>
      <c r="CF7" s="726"/>
      <c r="CG7" s="726"/>
      <c r="CH7" s="726"/>
      <c r="CI7" s="726"/>
      <c r="CJ7" s="726"/>
      <c r="CK7" s="726"/>
      <c r="CL7" s="726"/>
      <c r="CM7" s="726"/>
      <c r="CN7" s="726"/>
      <c r="CO7" s="726"/>
      <c r="CP7" s="726"/>
      <c r="CQ7" s="726"/>
      <c r="CR7" s="726"/>
      <c r="CS7" s="726"/>
    </row>
    <row r="8" spans="2:97">
      <c r="B8" s="725"/>
      <c r="C8" s="725"/>
      <c r="D8" s="725"/>
      <c r="E8" s="726"/>
      <c r="F8" s="726"/>
      <c r="G8" s="726"/>
      <c r="H8" s="726"/>
      <c r="I8" s="726"/>
      <c r="J8" s="726"/>
      <c r="K8" s="726"/>
      <c r="L8" s="726"/>
      <c r="M8" s="726"/>
      <c r="N8" s="726"/>
      <c r="O8" s="726"/>
      <c r="P8" s="726"/>
      <c r="Q8" s="726"/>
      <c r="R8" s="726"/>
      <c r="S8" s="726"/>
      <c r="T8" s="726"/>
      <c r="U8" s="726"/>
      <c r="V8" s="726"/>
      <c r="W8" s="726"/>
      <c r="X8" s="726"/>
      <c r="Y8" s="726"/>
      <c r="Z8" s="726"/>
      <c r="AA8" s="726"/>
      <c r="AB8" s="726"/>
      <c r="AC8" s="726"/>
      <c r="AD8" s="726"/>
      <c r="AE8" s="726"/>
      <c r="AF8" s="726"/>
      <c r="AG8" s="726"/>
      <c r="AH8" s="726"/>
      <c r="AI8" s="726"/>
      <c r="AJ8" s="726"/>
      <c r="AK8" s="726"/>
      <c r="AL8" s="726"/>
      <c r="AM8" s="726"/>
      <c r="AN8" s="726"/>
      <c r="AO8" s="726"/>
      <c r="AP8" s="497"/>
      <c r="AQ8" s="727"/>
      <c r="AR8" s="727"/>
      <c r="AS8" s="727"/>
      <c r="AT8" s="727"/>
      <c r="AU8" s="727"/>
      <c r="AV8" s="727"/>
      <c r="AW8" s="727"/>
      <c r="AX8" s="727"/>
      <c r="AY8" s="727"/>
      <c r="AZ8" s="727"/>
      <c r="BA8" s="727"/>
      <c r="BB8" s="727"/>
      <c r="BC8" s="727"/>
      <c r="BD8" s="727"/>
      <c r="BF8" s="725"/>
      <c r="BG8" s="725"/>
      <c r="BH8" s="725"/>
      <c r="BI8" s="726"/>
      <c r="BJ8" s="726"/>
      <c r="BK8" s="726"/>
      <c r="BL8" s="726"/>
      <c r="BM8" s="726"/>
      <c r="BN8" s="726"/>
      <c r="BO8" s="726"/>
      <c r="BP8" s="726"/>
      <c r="BQ8" s="726"/>
      <c r="BR8" s="726"/>
      <c r="BS8" s="726"/>
      <c r="BT8" s="726"/>
      <c r="BU8" s="726"/>
      <c r="BV8" s="726"/>
      <c r="BW8" s="726"/>
      <c r="BX8" s="726"/>
      <c r="BY8" s="726"/>
      <c r="BZ8" s="726"/>
      <c r="CA8" s="726"/>
      <c r="CB8" s="726"/>
      <c r="CC8" s="726"/>
      <c r="CD8" s="726"/>
      <c r="CE8" s="726"/>
      <c r="CF8" s="726"/>
      <c r="CG8" s="726"/>
      <c r="CH8" s="726"/>
      <c r="CI8" s="726"/>
      <c r="CJ8" s="726"/>
      <c r="CK8" s="726"/>
      <c r="CL8" s="726"/>
      <c r="CM8" s="726"/>
      <c r="CN8" s="726"/>
      <c r="CO8" s="726"/>
      <c r="CP8" s="726"/>
      <c r="CQ8" s="726"/>
      <c r="CR8" s="726"/>
      <c r="CS8" s="726"/>
    </row>
    <row r="9" spans="2:97">
      <c r="B9" s="728" t="s">
        <v>208</v>
      </c>
      <c r="C9" s="728"/>
      <c r="D9" s="728"/>
      <c r="E9" s="729" t="str">
        <f>'様式－１表紙'!U13</f>
        <v>○○○建設株式会社</v>
      </c>
      <c r="F9" s="729"/>
      <c r="G9" s="729"/>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8"/>
      <c r="AQ9" s="39"/>
      <c r="BF9" s="728" t="s">
        <v>208</v>
      </c>
      <c r="BG9" s="728"/>
      <c r="BH9" s="728"/>
      <c r="BI9" s="729" t="str">
        <f>E9</f>
        <v>○○○建設株式会社</v>
      </c>
      <c r="BJ9" s="729"/>
      <c r="BK9" s="729"/>
      <c r="BL9" s="729"/>
      <c r="BM9" s="729"/>
      <c r="BN9" s="729"/>
      <c r="BO9" s="729"/>
      <c r="BP9" s="729"/>
      <c r="BQ9" s="729"/>
      <c r="BR9" s="729"/>
      <c r="BS9" s="729"/>
      <c r="BT9" s="729"/>
      <c r="BU9" s="729"/>
      <c r="BV9" s="729"/>
      <c r="BW9" s="729"/>
      <c r="BX9" s="729"/>
      <c r="BY9" s="729"/>
      <c r="BZ9" s="729"/>
      <c r="CA9" s="729"/>
      <c r="CB9" s="729"/>
      <c r="CC9" s="729"/>
      <c r="CD9" s="729"/>
      <c r="CE9" s="729"/>
      <c r="CF9" s="729"/>
      <c r="CG9" s="729"/>
      <c r="CH9" s="729"/>
      <c r="CI9" s="729"/>
      <c r="CJ9" s="729"/>
      <c r="CK9" s="729"/>
      <c r="CL9" s="729"/>
      <c r="CM9" s="729"/>
      <c r="CN9" s="729"/>
      <c r="CO9" s="729"/>
      <c r="CP9" s="729"/>
      <c r="CQ9" s="729"/>
      <c r="CR9" s="729"/>
      <c r="CS9" s="729"/>
    </row>
    <row r="10" spans="2:97" ht="10.5" customHeight="1">
      <c r="B10" s="86"/>
      <c r="C10" s="86"/>
      <c r="D10" s="86"/>
      <c r="E10" s="86"/>
      <c r="F10" s="86"/>
      <c r="G10" s="86"/>
      <c r="H10" s="86"/>
      <c r="I10" s="86"/>
      <c r="J10" s="86"/>
      <c r="K10" s="86"/>
      <c r="L10" s="86"/>
      <c r="M10" s="86"/>
      <c r="N10" s="86"/>
      <c r="O10" s="86"/>
      <c r="P10" s="86"/>
      <c r="Q10" s="86"/>
      <c r="R10" s="86"/>
      <c r="S10" s="86"/>
      <c r="T10" s="86"/>
      <c r="U10" s="86"/>
      <c r="V10" s="86"/>
      <c r="W10" s="136"/>
      <c r="X10" s="86"/>
      <c r="Y10" s="86"/>
      <c r="Z10" s="136"/>
      <c r="AA10" s="136"/>
      <c r="AB10" s="136"/>
      <c r="AC10" s="136"/>
      <c r="AD10" s="136"/>
      <c r="AE10" s="136"/>
      <c r="AF10" s="136"/>
      <c r="AG10" s="136"/>
      <c r="AH10" s="136"/>
      <c r="AI10" s="136"/>
      <c r="AJ10" s="136"/>
      <c r="AK10" s="136"/>
      <c r="AL10" s="136"/>
      <c r="AM10" s="136"/>
      <c r="AN10" s="136"/>
      <c r="AO10" s="86"/>
      <c r="AP10" s="86"/>
      <c r="BF10" s="86"/>
      <c r="BG10" s="86"/>
      <c r="BH10" s="86"/>
      <c r="BI10" s="86"/>
      <c r="BJ10" s="86"/>
      <c r="BK10" s="86"/>
      <c r="BL10" s="86"/>
      <c r="BM10" s="86"/>
      <c r="BN10" s="86"/>
      <c r="BO10" s="86"/>
      <c r="BP10" s="86"/>
      <c r="BQ10" s="86"/>
      <c r="BR10" s="86"/>
      <c r="BS10" s="86"/>
      <c r="BT10" s="86"/>
      <c r="BU10" s="86"/>
      <c r="BV10" s="86"/>
      <c r="BW10" s="86"/>
      <c r="BX10" s="86"/>
      <c r="BY10" s="86"/>
      <c r="BZ10" s="86"/>
      <c r="CA10" s="136"/>
      <c r="CB10" s="86"/>
      <c r="CC10" s="86"/>
      <c r="CD10" s="136"/>
      <c r="CE10" s="136"/>
      <c r="CF10" s="136"/>
      <c r="CG10" s="136"/>
      <c r="CH10" s="136"/>
      <c r="CI10" s="136"/>
      <c r="CJ10" s="136"/>
      <c r="CK10" s="136"/>
      <c r="CL10" s="136"/>
      <c r="CM10" s="136"/>
      <c r="CN10" s="136"/>
      <c r="CO10" s="136"/>
      <c r="CP10" s="136"/>
      <c r="CQ10" s="136"/>
      <c r="CR10" s="136"/>
      <c r="CS10" s="86"/>
    </row>
    <row r="11" spans="2:97" ht="13.5" customHeight="1">
      <c r="B11" s="638" t="s">
        <v>343</v>
      </c>
      <c r="C11" s="639"/>
      <c r="D11" s="639"/>
      <c r="E11" s="639"/>
      <c r="F11" s="639"/>
      <c r="G11" s="639"/>
      <c r="H11" s="639"/>
      <c r="I11" s="639"/>
      <c r="J11" s="639"/>
      <c r="K11" s="639"/>
      <c r="L11" s="640"/>
      <c r="M11" s="842" t="str">
        <f>IF(基本データ入力シート!E18="設定なし","設定なし","選択項目として設定あり")</f>
        <v>設定なし</v>
      </c>
      <c r="N11" s="843"/>
      <c r="O11" s="843"/>
      <c r="P11" s="843"/>
      <c r="Q11" s="843"/>
      <c r="R11" s="843"/>
      <c r="S11" s="843"/>
      <c r="T11" s="843"/>
      <c r="U11" s="843"/>
      <c r="V11" s="843"/>
      <c r="W11" s="836" t="str">
        <f>IF(M11="選択項目として設定あり","※
","")</f>
        <v/>
      </c>
      <c r="X11" s="838" t="str">
        <f>IF(M11="選択項目として設定あり","工事内容が確認できる資料及び静岡県発注工事の場合はその工事の成績評定通知書の写しを添付すること。","")</f>
        <v/>
      </c>
      <c r="Y11" s="838"/>
      <c r="Z11" s="838"/>
      <c r="AA11" s="838"/>
      <c r="AB11" s="838"/>
      <c r="AC11" s="838"/>
      <c r="AD11" s="838"/>
      <c r="AE11" s="838"/>
      <c r="AF11" s="838"/>
      <c r="AG11" s="838"/>
      <c r="AH11" s="838"/>
      <c r="AI11" s="838"/>
      <c r="AJ11" s="838"/>
      <c r="AK11" s="838"/>
      <c r="AL11" s="838"/>
      <c r="AM11" s="838"/>
      <c r="AN11" s="838"/>
      <c r="AO11" s="839"/>
      <c r="AP11" s="745"/>
      <c r="AQ11" s="852"/>
      <c r="AR11" s="852"/>
      <c r="AS11" s="852"/>
      <c r="AT11" s="852"/>
      <c r="AU11" s="852"/>
      <c r="AV11" s="852"/>
      <c r="AW11" s="852"/>
      <c r="AX11" s="852"/>
      <c r="AY11" s="852"/>
      <c r="AZ11" s="852"/>
      <c r="BA11" s="852"/>
      <c r="BB11" s="852"/>
      <c r="BC11" s="852"/>
      <c r="BD11" s="852"/>
      <c r="BF11" s="660" t="s">
        <v>343</v>
      </c>
      <c r="BG11" s="661"/>
      <c r="BH11" s="661"/>
      <c r="BI11" s="661"/>
      <c r="BJ11" s="661"/>
      <c r="BK11" s="661"/>
      <c r="BL11" s="661"/>
      <c r="BM11" s="661"/>
      <c r="BN11" s="661"/>
      <c r="BO11" s="661"/>
      <c r="BP11" s="662"/>
      <c r="BQ11" s="842" t="str">
        <f>IF(M11="","",M11)</f>
        <v>設定なし</v>
      </c>
      <c r="BR11" s="843"/>
      <c r="BS11" s="843"/>
      <c r="BT11" s="843"/>
      <c r="BU11" s="843"/>
      <c r="BV11" s="843"/>
      <c r="BW11" s="843"/>
      <c r="BX11" s="843"/>
      <c r="BY11" s="843"/>
      <c r="BZ11" s="843"/>
      <c r="CA11" s="859" t="str">
        <f>IF(W11="","",W11)</f>
        <v/>
      </c>
      <c r="CB11" s="861" t="str">
        <f>IF(X11="","",X11)</f>
        <v/>
      </c>
      <c r="CC11" s="861"/>
      <c r="CD11" s="861"/>
      <c r="CE11" s="861"/>
      <c r="CF11" s="861"/>
      <c r="CG11" s="861"/>
      <c r="CH11" s="861"/>
      <c r="CI11" s="861"/>
      <c r="CJ11" s="861"/>
      <c r="CK11" s="861"/>
      <c r="CL11" s="861"/>
      <c r="CM11" s="861"/>
      <c r="CN11" s="861"/>
      <c r="CO11" s="861"/>
      <c r="CP11" s="861"/>
      <c r="CQ11" s="861"/>
      <c r="CR11" s="861"/>
      <c r="CS11" s="862"/>
    </row>
    <row r="12" spans="2:97" ht="13.5" customHeight="1">
      <c r="B12" s="641"/>
      <c r="C12" s="642"/>
      <c r="D12" s="642"/>
      <c r="E12" s="642"/>
      <c r="F12" s="642"/>
      <c r="G12" s="642"/>
      <c r="H12" s="642"/>
      <c r="I12" s="642"/>
      <c r="J12" s="642"/>
      <c r="K12" s="642"/>
      <c r="L12" s="643"/>
      <c r="M12" s="844"/>
      <c r="N12" s="845"/>
      <c r="O12" s="845"/>
      <c r="P12" s="845"/>
      <c r="Q12" s="845"/>
      <c r="R12" s="845"/>
      <c r="S12" s="845"/>
      <c r="T12" s="845"/>
      <c r="U12" s="845"/>
      <c r="V12" s="845"/>
      <c r="W12" s="837"/>
      <c r="X12" s="840"/>
      <c r="Y12" s="840"/>
      <c r="Z12" s="840"/>
      <c r="AA12" s="840"/>
      <c r="AB12" s="840"/>
      <c r="AC12" s="840"/>
      <c r="AD12" s="840"/>
      <c r="AE12" s="840"/>
      <c r="AF12" s="840"/>
      <c r="AG12" s="840"/>
      <c r="AH12" s="840"/>
      <c r="AI12" s="840"/>
      <c r="AJ12" s="840"/>
      <c r="AK12" s="840"/>
      <c r="AL12" s="840"/>
      <c r="AM12" s="840"/>
      <c r="AN12" s="840"/>
      <c r="AO12" s="841"/>
      <c r="AP12" s="745"/>
      <c r="AQ12" s="852"/>
      <c r="AR12" s="852"/>
      <c r="AS12" s="852"/>
      <c r="AT12" s="852"/>
      <c r="AU12" s="852"/>
      <c r="AV12" s="852"/>
      <c r="AW12" s="852"/>
      <c r="AX12" s="852"/>
      <c r="AY12" s="852"/>
      <c r="AZ12" s="852"/>
      <c r="BA12" s="852"/>
      <c r="BB12" s="852"/>
      <c r="BC12" s="852"/>
      <c r="BD12" s="852"/>
      <c r="BF12" s="663"/>
      <c r="BG12" s="664"/>
      <c r="BH12" s="664"/>
      <c r="BI12" s="664"/>
      <c r="BJ12" s="664"/>
      <c r="BK12" s="664"/>
      <c r="BL12" s="664"/>
      <c r="BM12" s="664"/>
      <c r="BN12" s="664"/>
      <c r="BO12" s="664"/>
      <c r="BP12" s="665"/>
      <c r="BQ12" s="844"/>
      <c r="BR12" s="845"/>
      <c r="BS12" s="845"/>
      <c r="BT12" s="845"/>
      <c r="BU12" s="845"/>
      <c r="BV12" s="845"/>
      <c r="BW12" s="845"/>
      <c r="BX12" s="845"/>
      <c r="BY12" s="845"/>
      <c r="BZ12" s="845"/>
      <c r="CA12" s="860"/>
      <c r="CB12" s="863"/>
      <c r="CC12" s="863"/>
      <c r="CD12" s="863"/>
      <c r="CE12" s="863"/>
      <c r="CF12" s="863"/>
      <c r="CG12" s="863"/>
      <c r="CH12" s="863"/>
      <c r="CI12" s="863"/>
      <c r="CJ12" s="863"/>
      <c r="CK12" s="863"/>
      <c r="CL12" s="863"/>
      <c r="CM12" s="863"/>
      <c r="CN12" s="863"/>
      <c r="CO12" s="863"/>
      <c r="CP12" s="863"/>
      <c r="CQ12" s="863"/>
      <c r="CR12" s="863"/>
      <c r="CS12" s="864"/>
    </row>
    <row r="13" spans="2:97">
      <c r="B13" s="138"/>
      <c r="C13" s="638" t="s">
        <v>178</v>
      </c>
      <c r="D13" s="639"/>
      <c r="E13" s="639"/>
      <c r="F13" s="639"/>
      <c r="G13" s="639"/>
      <c r="H13" s="639"/>
      <c r="I13" s="639"/>
      <c r="J13" s="639"/>
      <c r="K13" s="639"/>
      <c r="L13" s="640"/>
      <c r="M13" s="775" t="str">
        <f>IF(基本データ入力シート!E32="設定なし","設定なし",基本データ入力シート!E19)</f>
        <v>特殊工事は、入札公告に記載された内容による。</v>
      </c>
      <c r="N13" s="776"/>
      <c r="O13" s="776"/>
      <c r="P13" s="776"/>
      <c r="Q13" s="776"/>
      <c r="R13" s="776"/>
      <c r="S13" s="776"/>
      <c r="T13" s="776"/>
      <c r="U13" s="776"/>
      <c r="V13" s="776"/>
      <c r="W13" s="776"/>
      <c r="X13" s="776"/>
      <c r="Y13" s="776"/>
      <c r="Z13" s="776"/>
      <c r="AA13" s="776"/>
      <c r="AB13" s="776"/>
      <c r="AC13" s="776"/>
      <c r="AD13" s="776"/>
      <c r="AE13" s="776"/>
      <c r="AF13" s="776"/>
      <c r="AG13" s="776"/>
      <c r="AH13" s="776"/>
      <c r="AI13" s="776"/>
      <c r="AJ13" s="776"/>
      <c r="AK13" s="776"/>
      <c r="AL13" s="776"/>
      <c r="AM13" s="776"/>
      <c r="AN13" s="776"/>
      <c r="AO13" s="777"/>
      <c r="AP13" s="745"/>
      <c r="AQ13" s="852"/>
      <c r="AR13" s="852"/>
      <c r="AS13" s="852"/>
      <c r="AT13" s="852"/>
      <c r="AU13" s="852"/>
      <c r="AV13" s="852"/>
      <c r="AW13" s="852"/>
      <c r="AX13" s="852"/>
      <c r="AY13" s="852"/>
      <c r="AZ13" s="852"/>
      <c r="BA13" s="852"/>
      <c r="BB13" s="852"/>
      <c r="BC13" s="852"/>
      <c r="BD13" s="852"/>
      <c r="BF13" s="139"/>
      <c r="BG13" s="660" t="s">
        <v>178</v>
      </c>
      <c r="BH13" s="661"/>
      <c r="BI13" s="661"/>
      <c r="BJ13" s="661"/>
      <c r="BK13" s="661"/>
      <c r="BL13" s="661"/>
      <c r="BM13" s="661"/>
      <c r="BN13" s="661"/>
      <c r="BO13" s="661"/>
      <c r="BP13" s="662"/>
      <c r="BQ13" s="775" t="str">
        <f>IF(M13="","",M13)</f>
        <v>特殊工事は、入札公告に記載された内容による。</v>
      </c>
      <c r="BR13" s="776"/>
      <c r="BS13" s="776"/>
      <c r="BT13" s="776"/>
      <c r="BU13" s="776"/>
      <c r="BV13" s="776"/>
      <c r="BW13" s="776"/>
      <c r="BX13" s="776"/>
      <c r="BY13" s="776"/>
      <c r="BZ13" s="776"/>
      <c r="CA13" s="776"/>
      <c r="CB13" s="776"/>
      <c r="CC13" s="776"/>
      <c r="CD13" s="776"/>
      <c r="CE13" s="776"/>
      <c r="CF13" s="776"/>
      <c r="CG13" s="776"/>
      <c r="CH13" s="776"/>
      <c r="CI13" s="776"/>
      <c r="CJ13" s="776"/>
      <c r="CK13" s="776"/>
      <c r="CL13" s="776"/>
      <c r="CM13" s="776"/>
      <c r="CN13" s="776"/>
      <c r="CO13" s="776"/>
      <c r="CP13" s="776"/>
      <c r="CQ13" s="776"/>
      <c r="CR13" s="776"/>
      <c r="CS13" s="777"/>
    </row>
    <row r="14" spans="2:97">
      <c r="B14" s="138"/>
      <c r="C14" s="641"/>
      <c r="D14" s="642"/>
      <c r="E14" s="642"/>
      <c r="F14" s="642"/>
      <c r="G14" s="642"/>
      <c r="H14" s="642"/>
      <c r="I14" s="642"/>
      <c r="J14" s="642"/>
      <c r="K14" s="642"/>
      <c r="L14" s="643"/>
      <c r="M14" s="778"/>
      <c r="N14" s="779"/>
      <c r="O14" s="779"/>
      <c r="P14" s="779"/>
      <c r="Q14" s="779"/>
      <c r="R14" s="779"/>
      <c r="S14" s="779"/>
      <c r="T14" s="779"/>
      <c r="U14" s="779"/>
      <c r="V14" s="779"/>
      <c r="W14" s="779"/>
      <c r="X14" s="779"/>
      <c r="Y14" s="779"/>
      <c r="Z14" s="779"/>
      <c r="AA14" s="779"/>
      <c r="AB14" s="779"/>
      <c r="AC14" s="779"/>
      <c r="AD14" s="779"/>
      <c r="AE14" s="779"/>
      <c r="AF14" s="779"/>
      <c r="AG14" s="779"/>
      <c r="AH14" s="779"/>
      <c r="AI14" s="779"/>
      <c r="AJ14" s="779"/>
      <c r="AK14" s="779"/>
      <c r="AL14" s="779"/>
      <c r="AM14" s="779"/>
      <c r="AN14" s="779"/>
      <c r="AO14" s="780"/>
      <c r="AP14" s="745"/>
      <c r="AQ14" s="852"/>
      <c r="AR14" s="852"/>
      <c r="AS14" s="852"/>
      <c r="AT14" s="852"/>
      <c r="AU14" s="852"/>
      <c r="AV14" s="852"/>
      <c r="AW14" s="852"/>
      <c r="AX14" s="852"/>
      <c r="AY14" s="852"/>
      <c r="AZ14" s="852"/>
      <c r="BA14" s="852"/>
      <c r="BB14" s="852"/>
      <c r="BC14" s="852"/>
      <c r="BD14" s="852"/>
      <c r="BF14" s="139"/>
      <c r="BG14" s="663"/>
      <c r="BH14" s="664"/>
      <c r="BI14" s="664"/>
      <c r="BJ14" s="664"/>
      <c r="BK14" s="664"/>
      <c r="BL14" s="664"/>
      <c r="BM14" s="664"/>
      <c r="BN14" s="664"/>
      <c r="BO14" s="664"/>
      <c r="BP14" s="665"/>
      <c r="BQ14" s="778"/>
      <c r="BR14" s="779"/>
      <c r="BS14" s="779"/>
      <c r="BT14" s="779"/>
      <c r="BU14" s="779"/>
      <c r="BV14" s="779"/>
      <c r="BW14" s="779"/>
      <c r="BX14" s="779"/>
      <c r="BY14" s="779"/>
      <c r="BZ14" s="779"/>
      <c r="CA14" s="779"/>
      <c r="CB14" s="779"/>
      <c r="CC14" s="779"/>
      <c r="CD14" s="779"/>
      <c r="CE14" s="779"/>
      <c r="CF14" s="779"/>
      <c r="CG14" s="779"/>
      <c r="CH14" s="779"/>
      <c r="CI14" s="779"/>
      <c r="CJ14" s="779"/>
      <c r="CK14" s="779"/>
      <c r="CL14" s="779"/>
      <c r="CM14" s="779"/>
      <c r="CN14" s="779"/>
      <c r="CO14" s="779"/>
      <c r="CP14" s="779"/>
      <c r="CQ14" s="779"/>
      <c r="CR14" s="779"/>
      <c r="CS14" s="780"/>
    </row>
    <row r="15" spans="2:97" ht="13.5" customHeight="1">
      <c r="B15" s="138"/>
      <c r="C15" s="797"/>
      <c r="D15" s="798"/>
      <c r="E15" s="798"/>
      <c r="F15" s="798"/>
      <c r="G15" s="798"/>
      <c r="H15" s="798"/>
      <c r="I15" s="798"/>
      <c r="J15" s="798"/>
      <c r="K15" s="798"/>
      <c r="L15" s="799"/>
      <c r="M15" s="781"/>
      <c r="N15" s="782"/>
      <c r="O15" s="782"/>
      <c r="P15" s="782"/>
      <c r="Q15" s="782"/>
      <c r="R15" s="782"/>
      <c r="S15" s="782"/>
      <c r="T15" s="782"/>
      <c r="U15" s="782"/>
      <c r="V15" s="782"/>
      <c r="W15" s="782"/>
      <c r="X15" s="782"/>
      <c r="Y15" s="782"/>
      <c r="Z15" s="782"/>
      <c r="AA15" s="782"/>
      <c r="AB15" s="782"/>
      <c r="AC15" s="782"/>
      <c r="AD15" s="782"/>
      <c r="AE15" s="782"/>
      <c r="AF15" s="782"/>
      <c r="AG15" s="782"/>
      <c r="AH15" s="782"/>
      <c r="AI15" s="782"/>
      <c r="AJ15" s="782"/>
      <c r="AK15" s="782"/>
      <c r="AL15" s="782"/>
      <c r="AM15" s="782"/>
      <c r="AN15" s="782"/>
      <c r="AO15" s="783"/>
      <c r="AP15" s="745"/>
      <c r="AQ15" s="852"/>
      <c r="AR15" s="852"/>
      <c r="AS15" s="852"/>
      <c r="AT15" s="852"/>
      <c r="AU15" s="852"/>
      <c r="AV15" s="852"/>
      <c r="AW15" s="852"/>
      <c r="AX15" s="852"/>
      <c r="AY15" s="852"/>
      <c r="AZ15" s="852"/>
      <c r="BA15" s="852"/>
      <c r="BB15" s="852"/>
      <c r="BC15" s="852"/>
      <c r="BD15" s="852"/>
      <c r="BF15" s="139"/>
      <c r="BG15" s="686"/>
      <c r="BH15" s="687"/>
      <c r="BI15" s="687"/>
      <c r="BJ15" s="687"/>
      <c r="BK15" s="687"/>
      <c r="BL15" s="687"/>
      <c r="BM15" s="687"/>
      <c r="BN15" s="687"/>
      <c r="BO15" s="687"/>
      <c r="BP15" s="688"/>
      <c r="BQ15" s="781"/>
      <c r="BR15" s="782"/>
      <c r="BS15" s="782"/>
      <c r="BT15" s="782"/>
      <c r="BU15" s="782"/>
      <c r="BV15" s="782"/>
      <c r="BW15" s="782"/>
      <c r="BX15" s="782"/>
      <c r="BY15" s="782"/>
      <c r="BZ15" s="782"/>
      <c r="CA15" s="782"/>
      <c r="CB15" s="782"/>
      <c r="CC15" s="782"/>
      <c r="CD15" s="782"/>
      <c r="CE15" s="782"/>
      <c r="CF15" s="782"/>
      <c r="CG15" s="782"/>
      <c r="CH15" s="782"/>
      <c r="CI15" s="782"/>
      <c r="CJ15" s="782"/>
      <c r="CK15" s="782"/>
      <c r="CL15" s="782"/>
      <c r="CM15" s="782"/>
      <c r="CN15" s="782"/>
      <c r="CO15" s="782"/>
      <c r="CP15" s="782"/>
      <c r="CQ15" s="782"/>
      <c r="CR15" s="782"/>
      <c r="CS15" s="783"/>
    </row>
    <row r="16" spans="2:97" ht="13.5" customHeight="1">
      <c r="B16" s="138"/>
      <c r="C16" s="800" t="s">
        <v>189</v>
      </c>
      <c r="D16" s="661" t="s">
        <v>179</v>
      </c>
      <c r="E16" s="661"/>
      <c r="F16" s="661"/>
      <c r="G16" s="661"/>
      <c r="H16" s="661"/>
      <c r="I16" s="661"/>
      <c r="J16" s="661"/>
      <c r="K16" s="661"/>
      <c r="L16" s="662"/>
      <c r="M16" s="854" t="str">
        <f>'様式－２評価点確認申請書'!Y35</f>
        <v>設定なし</v>
      </c>
      <c r="N16" s="855"/>
      <c r="O16" s="855"/>
      <c r="P16" s="855"/>
      <c r="Q16" s="855"/>
      <c r="R16" s="855"/>
      <c r="S16" s="855"/>
      <c r="T16" s="855"/>
      <c r="U16" s="855"/>
      <c r="V16" s="717" t="s">
        <v>190</v>
      </c>
      <c r="W16" s="717"/>
      <c r="X16" s="717"/>
      <c r="Y16" s="717"/>
      <c r="Z16" s="717"/>
      <c r="AA16" s="717"/>
      <c r="AB16" s="717"/>
      <c r="AC16" s="754" t="s">
        <v>157</v>
      </c>
      <c r="AD16" s="755"/>
      <c r="AE16" s="755"/>
      <c r="AF16" s="755"/>
      <c r="AG16" s="755"/>
      <c r="AH16" s="755"/>
      <c r="AI16" s="755"/>
      <c r="AJ16" s="755"/>
      <c r="AK16" s="755"/>
      <c r="AL16" s="755"/>
      <c r="AM16" s="755"/>
      <c r="AN16" s="755"/>
      <c r="AO16" s="756"/>
      <c r="AP16" s="113"/>
      <c r="AQ16" s="97"/>
      <c r="AR16" s="97"/>
      <c r="AS16" s="97"/>
      <c r="AT16" s="97"/>
      <c r="AU16" s="97"/>
      <c r="AV16" s="97"/>
      <c r="AW16" s="97"/>
      <c r="AX16" s="97"/>
      <c r="AY16" s="97"/>
      <c r="AZ16" s="97"/>
      <c r="BA16" s="97"/>
      <c r="BB16" s="97"/>
      <c r="BC16" s="97"/>
      <c r="BD16" s="97"/>
      <c r="BF16" s="139"/>
      <c r="BG16" s="762" t="s">
        <v>180</v>
      </c>
      <c r="BH16" s="661" t="s">
        <v>179</v>
      </c>
      <c r="BI16" s="661"/>
      <c r="BJ16" s="661"/>
      <c r="BK16" s="661"/>
      <c r="BL16" s="661"/>
      <c r="BM16" s="661"/>
      <c r="BN16" s="661"/>
      <c r="BO16" s="661"/>
      <c r="BP16" s="662"/>
      <c r="BQ16" s="854" t="str">
        <f>IF(M16="","",M16)</f>
        <v>設定なし</v>
      </c>
      <c r="BR16" s="855"/>
      <c r="BS16" s="855"/>
      <c r="BT16" s="855"/>
      <c r="BU16" s="855"/>
      <c r="BV16" s="855"/>
      <c r="BW16" s="855"/>
      <c r="BX16" s="855"/>
      <c r="BY16" s="855"/>
      <c r="BZ16" s="858" t="s">
        <v>190</v>
      </c>
      <c r="CA16" s="858"/>
      <c r="CB16" s="858"/>
      <c r="CC16" s="858"/>
      <c r="CD16" s="858"/>
      <c r="CE16" s="858"/>
      <c r="CF16" s="858"/>
      <c r="CG16" s="752" t="str">
        <f>IF($BQ$16="特殊工事の実績なし","－",AC16)</f>
        <v>あり</v>
      </c>
      <c r="CH16" s="752"/>
      <c r="CI16" s="752"/>
      <c r="CJ16" s="752"/>
      <c r="CK16" s="752"/>
      <c r="CL16" s="752"/>
      <c r="CM16" s="752"/>
      <c r="CN16" s="752"/>
      <c r="CO16" s="752"/>
      <c r="CP16" s="752"/>
      <c r="CQ16" s="752"/>
      <c r="CR16" s="752"/>
      <c r="CS16" s="752"/>
    </row>
    <row r="17" spans="2:97" ht="13.5" customHeight="1">
      <c r="B17" s="129"/>
      <c r="C17" s="801"/>
      <c r="D17" s="687"/>
      <c r="E17" s="687"/>
      <c r="F17" s="687"/>
      <c r="G17" s="687"/>
      <c r="H17" s="687"/>
      <c r="I17" s="687"/>
      <c r="J17" s="687"/>
      <c r="K17" s="687"/>
      <c r="L17" s="688"/>
      <c r="M17" s="856"/>
      <c r="N17" s="857"/>
      <c r="O17" s="857"/>
      <c r="P17" s="857"/>
      <c r="Q17" s="857"/>
      <c r="R17" s="857"/>
      <c r="S17" s="857"/>
      <c r="T17" s="857"/>
      <c r="U17" s="857"/>
      <c r="V17" s="827" t="s">
        <v>191</v>
      </c>
      <c r="W17" s="827"/>
      <c r="X17" s="827"/>
      <c r="Y17" s="827"/>
      <c r="Z17" s="827"/>
      <c r="AA17" s="827"/>
      <c r="AB17" s="827"/>
      <c r="AC17" s="828" t="str">
        <f>IF(AC16="なし","－","登録番号を記入してください")</f>
        <v>登録番号を記入してください</v>
      </c>
      <c r="AD17" s="828"/>
      <c r="AE17" s="828"/>
      <c r="AF17" s="828"/>
      <c r="AG17" s="828"/>
      <c r="AH17" s="828"/>
      <c r="AI17" s="828"/>
      <c r="AJ17" s="828"/>
      <c r="AK17" s="828"/>
      <c r="AL17" s="828"/>
      <c r="AM17" s="828"/>
      <c r="AN17" s="828"/>
      <c r="AO17" s="828"/>
      <c r="AP17" s="96" t="s">
        <v>188</v>
      </c>
      <c r="AQ17" s="672" t="s">
        <v>144</v>
      </c>
      <c r="AR17" s="672"/>
      <c r="AS17" s="672"/>
      <c r="AT17" s="97"/>
      <c r="AU17" s="97"/>
      <c r="AV17" s="97"/>
      <c r="AW17" s="97"/>
      <c r="AX17" s="97"/>
      <c r="AY17" s="97"/>
      <c r="AZ17" s="97"/>
      <c r="BA17" s="97"/>
      <c r="BB17" s="97"/>
      <c r="BC17" s="97"/>
      <c r="BD17" s="97"/>
      <c r="BF17" s="130"/>
      <c r="BG17" s="763"/>
      <c r="BH17" s="687"/>
      <c r="BI17" s="687"/>
      <c r="BJ17" s="687"/>
      <c r="BK17" s="687"/>
      <c r="BL17" s="687"/>
      <c r="BM17" s="687"/>
      <c r="BN17" s="687"/>
      <c r="BO17" s="687"/>
      <c r="BP17" s="688"/>
      <c r="BQ17" s="856"/>
      <c r="BR17" s="857"/>
      <c r="BS17" s="857"/>
      <c r="BT17" s="857"/>
      <c r="BU17" s="857"/>
      <c r="BV17" s="857"/>
      <c r="BW17" s="857"/>
      <c r="BX17" s="857"/>
      <c r="BY17" s="857"/>
      <c r="BZ17" s="853" t="s">
        <v>191</v>
      </c>
      <c r="CA17" s="853"/>
      <c r="CB17" s="853"/>
      <c r="CC17" s="853"/>
      <c r="CD17" s="853"/>
      <c r="CE17" s="853"/>
      <c r="CF17" s="853"/>
      <c r="CG17" s="752" t="str">
        <f>IF($BQ$16="特殊工事の実績なし","－",AC17)</f>
        <v>登録番号を記入してください</v>
      </c>
      <c r="CH17" s="752"/>
      <c r="CI17" s="752"/>
      <c r="CJ17" s="752"/>
      <c r="CK17" s="752"/>
      <c r="CL17" s="752"/>
      <c r="CM17" s="752"/>
      <c r="CN17" s="752"/>
      <c r="CO17" s="752"/>
      <c r="CP17" s="752"/>
      <c r="CQ17" s="752"/>
      <c r="CR17" s="752"/>
      <c r="CS17" s="752"/>
    </row>
    <row r="18" spans="2:97" ht="13.5" customHeight="1">
      <c r="B18" s="119"/>
      <c r="C18" s="801"/>
      <c r="D18" s="716" t="s">
        <v>192</v>
      </c>
      <c r="E18" s="717"/>
      <c r="F18" s="717"/>
      <c r="G18" s="717"/>
      <c r="H18" s="717"/>
      <c r="I18" s="717"/>
      <c r="J18" s="717"/>
      <c r="K18" s="717"/>
      <c r="L18" s="717"/>
      <c r="M18" s="826" t="s">
        <v>165</v>
      </c>
      <c r="N18" s="826"/>
      <c r="O18" s="826"/>
      <c r="P18" s="826"/>
      <c r="Q18" s="826"/>
      <c r="R18" s="826"/>
      <c r="S18" s="826"/>
      <c r="T18" s="826"/>
      <c r="U18" s="826"/>
      <c r="V18" s="826"/>
      <c r="W18" s="826"/>
      <c r="X18" s="826"/>
      <c r="Y18" s="826"/>
      <c r="Z18" s="826"/>
      <c r="AA18" s="826"/>
      <c r="AB18" s="826"/>
      <c r="AC18" s="826"/>
      <c r="AD18" s="826"/>
      <c r="AE18" s="826"/>
      <c r="AF18" s="826"/>
      <c r="AG18" s="826"/>
      <c r="AH18" s="826"/>
      <c r="AI18" s="826"/>
      <c r="AJ18" s="826"/>
      <c r="AK18" s="826"/>
      <c r="AL18" s="826"/>
      <c r="AM18" s="826"/>
      <c r="AN18" s="826"/>
      <c r="AO18" s="826"/>
      <c r="AP18" s="698" t="s">
        <v>188</v>
      </c>
      <c r="AQ18" s="672" t="s">
        <v>144</v>
      </c>
      <c r="AR18" s="672"/>
      <c r="AS18" s="672"/>
      <c r="BF18" s="120"/>
      <c r="BG18" s="763"/>
      <c r="BH18" s="758" t="s">
        <v>192</v>
      </c>
      <c r="BI18" s="759"/>
      <c r="BJ18" s="759"/>
      <c r="BK18" s="759"/>
      <c r="BL18" s="759"/>
      <c r="BM18" s="759"/>
      <c r="BN18" s="759"/>
      <c r="BO18" s="759"/>
      <c r="BP18" s="759"/>
      <c r="BQ18" s="761" t="str">
        <f>IF($BQ$16="特殊工事の実績なし","　　　　　　　　　　　　　　－",M18)</f>
        <v>平成○○年度　（一）○○○線　○○○○○工事（○○○工）</v>
      </c>
      <c r="BR18" s="761"/>
      <c r="BS18" s="761"/>
      <c r="BT18" s="761"/>
      <c r="BU18" s="761"/>
      <c r="BV18" s="761"/>
      <c r="BW18" s="761"/>
      <c r="BX18" s="761"/>
      <c r="BY18" s="761"/>
      <c r="BZ18" s="761"/>
      <c r="CA18" s="761"/>
      <c r="CB18" s="761"/>
      <c r="CC18" s="761"/>
      <c r="CD18" s="761"/>
      <c r="CE18" s="761"/>
      <c r="CF18" s="761"/>
      <c r="CG18" s="761"/>
      <c r="CH18" s="761"/>
      <c r="CI18" s="761"/>
      <c r="CJ18" s="761"/>
      <c r="CK18" s="761"/>
      <c r="CL18" s="761"/>
      <c r="CM18" s="761"/>
      <c r="CN18" s="761"/>
      <c r="CO18" s="761"/>
      <c r="CP18" s="761"/>
      <c r="CQ18" s="761"/>
      <c r="CR18" s="761"/>
      <c r="CS18" s="761"/>
    </row>
    <row r="19" spans="2:97">
      <c r="B19" s="119"/>
      <c r="C19" s="801"/>
      <c r="D19" s="716"/>
      <c r="E19" s="717"/>
      <c r="F19" s="717"/>
      <c r="G19" s="717"/>
      <c r="H19" s="717"/>
      <c r="I19" s="717"/>
      <c r="J19" s="717"/>
      <c r="K19" s="717"/>
      <c r="L19" s="717"/>
      <c r="M19" s="826"/>
      <c r="N19" s="826"/>
      <c r="O19" s="826"/>
      <c r="P19" s="826"/>
      <c r="Q19" s="826"/>
      <c r="R19" s="826"/>
      <c r="S19" s="826"/>
      <c r="T19" s="826"/>
      <c r="U19" s="826"/>
      <c r="V19" s="826"/>
      <c r="W19" s="826"/>
      <c r="X19" s="826"/>
      <c r="Y19" s="826"/>
      <c r="Z19" s="826"/>
      <c r="AA19" s="826"/>
      <c r="AB19" s="826"/>
      <c r="AC19" s="826"/>
      <c r="AD19" s="826"/>
      <c r="AE19" s="826"/>
      <c r="AF19" s="826"/>
      <c r="AG19" s="826"/>
      <c r="AH19" s="826"/>
      <c r="AI19" s="826"/>
      <c r="AJ19" s="826"/>
      <c r="AK19" s="826"/>
      <c r="AL19" s="826"/>
      <c r="AM19" s="826"/>
      <c r="AN19" s="826"/>
      <c r="AO19" s="826"/>
      <c r="AP19" s="698"/>
      <c r="AQ19" s="672"/>
      <c r="AR19" s="672"/>
      <c r="AS19" s="672"/>
      <c r="BF19" s="120"/>
      <c r="BG19" s="763"/>
      <c r="BH19" s="758"/>
      <c r="BI19" s="759"/>
      <c r="BJ19" s="759"/>
      <c r="BK19" s="759"/>
      <c r="BL19" s="759"/>
      <c r="BM19" s="759"/>
      <c r="BN19" s="759"/>
      <c r="BO19" s="759"/>
      <c r="BP19" s="759"/>
      <c r="BQ19" s="761"/>
      <c r="BR19" s="761"/>
      <c r="BS19" s="761"/>
      <c r="BT19" s="761"/>
      <c r="BU19" s="761"/>
      <c r="BV19" s="761"/>
      <c r="BW19" s="761"/>
      <c r="BX19" s="761"/>
      <c r="BY19" s="761"/>
      <c r="BZ19" s="761"/>
      <c r="CA19" s="761"/>
      <c r="CB19" s="761"/>
      <c r="CC19" s="761"/>
      <c r="CD19" s="761"/>
      <c r="CE19" s="761"/>
      <c r="CF19" s="761"/>
      <c r="CG19" s="761"/>
      <c r="CH19" s="761"/>
      <c r="CI19" s="761"/>
      <c r="CJ19" s="761"/>
      <c r="CK19" s="761"/>
      <c r="CL19" s="761"/>
      <c r="CM19" s="761"/>
      <c r="CN19" s="761"/>
      <c r="CO19" s="761"/>
      <c r="CP19" s="761"/>
      <c r="CQ19" s="761"/>
      <c r="CR19" s="761"/>
      <c r="CS19" s="761"/>
    </row>
    <row r="20" spans="2:97" ht="13.5" customHeight="1">
      <c r="B20" s="119"/>
      <c r="C20" s="801"/>
      <c r="D20" s="710" t="s">
        <v>154</v>
      </c>
      <c r="E20" s="711"/>
      <c r="F20" s="711"/>
      <c r="G20" s="711"/>
      <c r="H20" s="711"/>
      <c r="I20" s="711"/>
      <c r="J20" s="711"/>
      <c r="K20" s="711"/>
      <c r="L20" s="712"/>
      <c r="M20" s="846" t="s">
        <v>166</v>
      </c>
      <c r="N20" s="847"/>
      <c r="O20" s="847"/>
      <c r="P20" s="847"/>
      <c r="Q20" s="847"/>
      <c r="R20" s="847"/>
      <c r="S20" s="847"/>
      <c r="T20" s="847"/>
      <c r="U20" s="847"/>
      <c r="V20" s="847"/>
      <c r="W20" s="847"/>
      <c r="X20" s="847"/>
      <c r="Y20" s="847"/>
      <c r="Z20" s="847"/>
      <c r="AA20" s="847"/>
      <c r="AB20" s="847"/>
      <c r="AC20" s="847"/>
      <c r="AD20" s="847"/>
      <c r="AE20" s="847"/>
      <c r="AF20" s="847"/>
      <c r="AG20" s="847"/>
      <c r="AH20" s="847"/>
      <c r="AI20" s="847"/>
      <c r="AJ20" s="847"/>
      <c r="AK20" s="847"/>
      <c r="AL20" s="847"/>
      <c r="AM20" s="847"/>
      <c r="AN20" s="847"/>
      <c r="AO20" s="848"/>
      <c r="AP20" s="96" t="s">
        <v>188</v>
      </c>
      <c r="AQ20" s="672" t="s">
        <v>144</v>
      </c>
      <c r="AR20" s="672"/>
      <c r="AS20" s="672"/>
      <c r="BF20" s="120"/>
      <c r="BG20" s="763"/>
      <c r="BH20" s="660" t="s">
        <v>154</v>
      </c>
      <c r="BI20" s="661"/>
      <c r="BJ20" s="661"/>
      <c r="BK20" s="661"/>
      <c r="BL20" s="661"/>
      <c r="BM20" s="661"/>
      <c r="BN20" s="661"/>
      <c r="BO20" s="661"/>
      <c r="BP20" s="662"/>
      <c r="BQ20" s="761" t="str">
        <f t="shared" ref="BQ20" si="0">IF($BQ$16="特殊工事の実績なし","　　　　　　　　　　　　　　－",M20)</f>
        <v>静岡県○○○○事務所</v>
      </c>
      <c r="BR20" s="761"/>
      <c r="BS20" s="761"/>
      <c r="BT20" s="761"/>
      <c r="BU20" s="761"/>
      <c r="BV20" s="761"/>
      <c r="BW20" s="761"/>
      <c r="BX20" s="761"/>
      <c r="BY20" s="761"/>
      <c r="BZ20" s="761"/>
      <c r="CA20" s="761"/>
      <c r="CB20" s="761"/>
      <c r="CC20" s="761"/>
      <c r="CD20" s="761"/>
      <c r="CE20" s="761"/>
      <c r="CF20" s="761"/>
      <c r="CG20" s="761"/>
      <c r="CH20" s="761"/>
      <c r="CI20" s="761"/>
      <c r="CJ20" s="761"/>
      <c r="CK20" s="761"/>
      <c r="CL20" s="761"/>
      <c r="CM20" s="761"/>
      <c r="CN20" s="761"/>
      <c r="CO20" s="761"/>
      <c r="CP20" s="761"/>
      <c r="CQ20" s="761"/>
      <c r="CR20" s="761"/>
      <c r="CS20" s="761"/>
    </row>
    <row r="21" spans="2:97" ht="13.5" customHeight="1">
      <c r="B21" s="119"/>
      <c r="C21" s="801"/>
      <c r="D21" s="785"/>
      <c r="E21" s="786"/>
      <c r="F21" s="786"/>
      <c r="G21" s="786"/>
      <c r="H21" s="786"/>
      <c r="I21" s="786"/>
      <c r="J21" s="786"/>
      <c r="K21" s="786"/>
      <c r="L21" s="787"/>
      <c r="M21" s="849"/>
      <c r="N21" s="850"/>
      <c r="O21" s="850"/>
      <c r="P21" s="850"/>
      <c r="Q21" s="850"/>
      <c r="R21" s="850"/>
      <c r="S21" s="850"/>
      <c r="T21" s="850"/>
      <c r="U21" s="850"/>
      <c r="V21" s="850"/>
      <c r="W21" s="850"/>
      <c r="X21" s="850"/>
      <c r="Y21" s="850"/>
      <c r="Z21" s="850"/>
      <c r="AA21" s="850"/>
      <c r="AB21" s="850"/>
      <c r="AC21" s="850"/>
      <c r="AD21" s="850"/>
      <c r="AE21" s="850"/>
      <c r="AF21" s="850"/>
      <c r="AG21" s="850"/>
      <c r="AH21" s="850"/>
      <c r="AI21" s="850"/>
      <c r="AJ21" s="850"/>
      <c r="AK21" s="850"/>
      <c r="AL21" s="850"/>
      <c r="AM21" s="850"/>
      <c r="AN21" s="850"/>
      <c r="AO21" s="851"/>
      <c r="AP21" s="96"/>
      <c r="AQ21" s="47"/>
      <c r="AR21" s="47"/>
      <c r="AS21" s="47"/>
      <c r="BF21" s="120"/>
      <c r="BG21" s="763"/>
      <c r="BH21" s="686"/>
      <c r="BI21" s="687"/>
      <c r="BJ21" s="687"/>
      <c r="BK21" s="687"/>
      <c r="BL21" s="687"/>
      <c r="BM21" s="687"/>
      <c r="BN21" s="687"/>
      <c r="BO21" s="687"/>
      <c r="BP21" s="688"/>
      <c r="BQ21" s="761"/>
      <c r="BR21" s="761"/>
      <c r="BS21" s="761"/>
      <c r="BT21" s="761"/>
      <c r="BU21" s="761"/>
      <c r="BV21" s="761"/>
      <c r="BW21" s="761"/>
      <c r="BX21" s="761"/>
      <c r="BY21" s="761"/>
      <c r="BZ21" s="761"/>
      <c r="CA21" s="761"/>
      <c r="CB21" s="761"/>
      <c r="CC21" s="761"/>
      <c r="CD21" s="761"/>
      <c r="CE21" s="761"/>
      <c r="CF21" s="761"/>
      <c r="CG21" s="761"/>
      <c r="CH21" s="761"/>
      <c r="CI21" s="761"/>
      <c r="CJ21" s="761"/>
      <c r="CK21" s="761"/>
      <c r="CL21" s="761"/>
      <c r="CM21" s="761"/>
      <c r="CN21" s="761"/>
      <c r="CO21" s="761"/>
      <c r="CP21" s="761"/>
      <c r="CQ21" s="761"/>
      <c r="CR21" s="761"/>
      <c r="CS21" s="761"/>
    </row>
    <row r="22" spans="2:97" ht="13.5" customHeight="1">
      <c r="B22" s="119"/>
      <c r="C22" s="801"/>
      <c r="D22" s="710" t="s">
        <v>155</v>
      </c>
      <c r="E22" s="711"/>
      <c r="F22" s="711"/>
      <c r="G22" s="711"/>
      <c r="H22" s="711"/>
      <c r="I22" s="711"/>
      <c r="J22" s="711"/>
      <c r="K22" s="711"/>
      <c r="L22" s="712"/>
      <c r="M22" s="846" t="s">
        <v>167</v>
      </c>
      <c r="N22" s="847"/>
      <c r="O22" s="847"/>
      <c r="P22" s="847"/>
      <c r="Q22" s="847"/>
      <c r="R22" s="847"/>
      <c r="S22" s="847"/>
      <c r="T22" s="847"/>
      <c r="U22" s="847"/>
      <c r="V22" s="847"/>
      <c r="W22" s="847"/>
      <c r="X22" s="847"/>
      <c r="Y22" s="847"/>
      <c r="Z22" s="847"/>
      <c r="AA22" s="847"/>
      <c r="AB22" s="847"/>
      <c r="AC22" s="847"/>
      <c r="AD22" s="847"/>
      <c r="AE22" s="847"/>
      <c r="AF22" s="847"/>
      <c r="AG22" s="847"/>
      <c r="AH22" s="847"/>
      <c r="AI22" s="847"/>
      <c r="AJ22" s="847"/>
      <c r="AK22" s="847"/>
      <c r="AL22" s="847"/>
      <c r="AM22" s="847"/>
      <c r="AN22" s="847"/>
      <c r="AO22" s="848"/>
      <c r="AP22" s="96" t="s">
        <v>188</v>
      </c>
      <c r="AQ22" s="672" t="s">
        <v>144</v>
      </c>
      <c r="AR22" s="672"/>
      <c r="AS22" s="672"/>
      <c r="BF22" s="120"/>
      <c r="BG22" s="763"/>
      <c r="BH22" s="660" t="s">
        <v>155</v>
      </c>
      <c r="BI22" s="661"/>
      <c r="BJ22" s="661"/>
      <c r="BK22" s="661"/>
      <c r="BL22" s="661"/>
      <c r="BM22" s="661"/>
      <c r="BN22" s="661"/>
      <c r="BO22" s="661"/>
      <c r="BP22" s="662"/>
      <c r="BQ22" s="761" t="str">
        <f t="shared" ref="BQ22" si="1">IF($BQ$16="特殊工事の実績なし","　　　　　　　　　　　　　　－",M22)</f>
        <v>静岡県　○○市　○○区　○○地内</v>
      </c>
      <c r="BR22" s="761"/>
      <c r="BS22" s="761"/>
      <c r="BT22" s="761"/>
      <c r="BU22" s="761"/>
      <c r="BV22" s="761"/>
      <c r="BW22" s="761"/>
      <c r="BX22" s="761"/>
      <c r="BY22" s="761"/>
      <c r="BZ22" s="761"/>
      <c r="CA22" s="761"/>
      <c r="CB22" s="761"/>
      <c r="CC22" s="761"/>
      <c r="CD22" s="761"/>
      <c r="CE22" s="761"/>
      <c r="CF22" s="761"/>
      <c r="CG22" s="761"/>
      <c r="CH22" s="761"/>
      <c r="CI22" s="761"/>
      <c r="CJ22" s="761"/>
      <c r="CK22" s="761"/>
      <c r="CL22" s="761"/>
      <c r="CM22" s="761"/>
      <c r="CN22" s="761"/>
      <c r="CO22" s="761"/>
      <c r="CP22" s="761"/>
      <c r="CQ22" s="761"/>
      <c r="CR22" s="761"/>
      <c r="CS22" s="761"/>
    </row>
    <row r="23" spans="2:97" ht="13.5" customHeight="1">
      <c r="B23" s="119"/>
      <c r="C23" s="801"/>
      <c r="D23" s="785"/>
      <c r="E23" s="786"/>
      <c r="F23" s="786"/>
      <c r="G23" s="786"/>
      <c r="H23" s="786"/>
      <c r="I23" s="786"/>
      <c r="J23" s="786"/>
      <c r="K23" s="786"/>
      <c r="L23" s="787"/>
      <c r="M23" s="849"/>
      <c r="N23" s="850"/>
      <c r="O23" s="850"/>
      <c r="P23" s="850"/>
      <c r="Q23" s="850"/>
      <c r="R23" s="850"/>
      <c r="S23" s="850"/>
      <c r="T23" s="850"/>
      <c r="U23" s="850"/>
      <c r="V23" s="850"/>
      <c r="W23" s="850"/>
      <c r="X23" s="850"/>
      <c r="Y23" s="850"/>
      <c r="Z23" s="850"/>
      <c r="AA23" s="850"/>
      <c r="AB23" s="850"/>
      <c r="AC23" s="850"/>
      <c r="AD23" s="850"/>
      <c r="AE23" s="850"/>
      <c r="AF23" s="850"/>
      <c r="AG23" s="850"/>
      <c r="AH23" s="850"/>
      <c r="AI23" s="850"/>
      <c r="AJ23" s="850"/>
      <c r="AK23" s="850"/>
      <c r="AL23" s="850"/>
      <c r="AM23" s="850"/>
      <c r="AN23" s="850"/>
      <c r="AO23" s="851"/>
      <c r="AP23" s="96"/>
      <c r="AQ23" s="47"/>
      <c r="AR23" s="47"/>
      <c r="AS23" s="47"/>
      <c r="BF23" s="120"/>
      <c r="BG23" s="763"/>
      <c r="BH23" s="686"/>
      <c r="BI23" s="687"/>
      <c r="BJ23" s="687"/>
      <c r="BK23" s="687"/>
      <c r="BL23" s="687"/>
      <c r="BM23" s="687"/>
      <c r="BN23" s="687"/>
      <c r="BO23" s="687"/>
      <c r="BP23" s="688"/>
      <c r="BQ23" s="761"/>
      <c r="BR23" s="761"/>
      <c r="BS23" s="761"/>
      <c r="BT23" s="761"/>
      <c r="BU23" s="761"/>
      <c r="BV23" s="761"/>
      <c r="BW23" s="761"/>
      <c r="BX23" s="761"/>
      <c r="BY23" s="761"/>
      <c r="BZ23" s="761"/>
      <c r="CA23" s="761"/>
      <c r="CB23" s="761"/>
      <c r="CC23" s="761"/>
      <c r="CD23" s="761"/>
      <c r="CE23" s="761"/>
      <c r="CF23" s="761"/>
      <c r="CG23" s="761"/>
      <c r="CH23" s="761"/>
      <c r="CI23" s="761"/>
      <c r="CJ23" s="761"/>
      <c r="CK23" s="761"/>
      <c r="CL23" s="761"/>
      <c r="CM23" s="761"/>
      <c r="CN23" s="761"/>
      <c r="CO23" s="761"/>
      <c r="CP23" s="761"/>
      <c r="CQ23" s="761"/>
      <c r="CR23" s="761"/>
      <c r="CS23" s="761"/>
    </row>
    <row r="24" spans="2:97" ht="13.5" customHeight="1">
      <c r="B24" s="119"/>
      <c r="C24" s="801"/>
      <c r="D24" s="716" t="s">
        <v>168</v>
      </c>
      <c r="E24" s="717"/>
      <c r="F24" s="717"/>
      <c r="G24" s="717"/>
      <c r="H24" s="717"/>
      <c r="I24" s="717"/>
      <c r="J24" s="717"/>
      <c r="K24" s="717"/>
      <c r="L24" s="717"/>
      <c r="M24" s="814" t="s">
        <v>193</v>
      </c>
      <c r="N24" s="815"/>
      <c r="O24" s="815"/>
      <c r="P24" s="815"/>
      <c r="Q24" s="815"/>
      <c r="R24" s="815"/>
      <c r="S24" s="815"/>
      <c r="T24" s="815"/>
      <c r="U24" s="815"/>
      <c r="V24" s="815"/>
      <c r="W24" s="815"/>
      <c r="X24" s="815"/>
      <c r="Y24" s="815"/>
      <c r="Z24" s="815"/>
      <c r="AA24" s="815"/>
      <c r="AB24" s="815"/>
      <c r="AC24" s="815"/>
      <c r="AD24" s="818" t="s">
        <v>169</v>
      </c>
      <c r="AE24" s="871"/>
      <c r="AF24" s="871"/>
      <c r="AG24" s="871"/>
      <c r="AH24" s="871"/>
      <c r="AI24" s="871"/>
      <c r="AJ24" s="867"/>
      <c r="AK24" s="867"/>
      <c r="AL24" s="867"/>
      <c r="AM24" s="867"/>
      <c r="AN24" s="867"/>
      <c r="AO24" s="868"/>
      <c r="AP24" s="698" t="s">
        <v>188</v>
      </c>
      <c r="AQ24" s="672" t="s">
        <v>144</v>
      </c>
      <c r="AR24" s="672"/>
      <c r="AS24" s="672"/>
      <c r="BF24" s="120"/>
      <c r="BG24" s="763"/>
      <c r="BH24" s="758" t="s">
        <v>168</v>
      </c>
      <c r="BI24" s="759"/>
      <c r="BJ24" s="759"/>
      <c r="BK24" s="759"/>
      <c r="BL24" s="759"/>
      <c r="BM24" s="759"/>
      <c r="BN24" s="759"/>
      <c r="BO24" s="759"/>
      <c r="BP24" s="759"/>
      <c r="BQ24" s="767" t="str">
        <f>IF($BQ$16="特殊工事の実績なし","",M24)</f>
        <v>（消費税込みの金額を記載すること）</v>
      </c>
      <c r="BR24" s="768"/>
      <c r="BS24" s="768"/>
      <c r="BT24" s="768"/>
      <c r="BU24" s="768"/>
      <c r="BV24" s="768"/>
      <c r="BW24" s="768"/>
      <c r="BX24" s="768"/>
      <c r="BY24" s="768"/>
      <c r="BZ24" s="768"/>
      <c r="CA24" s="768"/>
      <c r="CB24" s="768"/>
      <c r="CC24" s="768"/>
      <c r="CD24" s="768"/>
      <c r="CE24" s="768"/>
      <c r="CF24" s="768"/>
      <c r="CG24" s="768"/>
      <c r="CH24" s="673" t="s">
        <v>169</v>
      </c>
      <c r="CI24" s="865"/>
      <c r="CJ24" s="865"/>
      <c r="CK24" s="865"/>
      <c r="CL24" s="865"/>
      <c r="CM24" s="865"/>
      <c r="CN24" s="866"/>
      <c r="CO24" s="866"/>
      <c r="CP24" s="866"/>
      <c r="CQ24" s="866"/>
      <c r="CR24" s="866"/>
      <c r="CS24" s="772"/>
    </row>
    <row r="25" spans="2:97" ht="13.5" customHeight="1">
      <c r="B25" s="119"/>
      <c r="C25" s="801"/>
      <c r="D25" s="716"/>
      <c r="E25" s="717"/>
      <c r="F25" s="717"/>
      <c r="G25" s="717"/>
      <c r="H25" s="717"/>
      <c r="I25" s="717"/>
      <c r="J25" s="717"/>
      <c r="K25" s="717"/>
      <c r="L25" s="717"/>
      <c r="M25" s="816"/>
      <c r="N25" s="817"/>
      <c r="O25" s="817"/>
      <c r="P25" s="817"/>
      <c r="Q25" s="817"/>
      <c r="R25" s="817"/>
      <c r="S25" s="817"/>
      <c r="T25" s="817"/>
      <c r="U25" s="817"/>
      <c r="V25" s="817"/>
      <c r="W25" s="817"/>
      <c r="X25" s="817"/>
      <c r="Y25" s="817"/>
      <c r="Z25" s="817"/>
      <c r="AA25" s="817"/>
      <c r="AB25" s="817"/>
      <c r="AC25" s="817"/>
      <c r="AD25" s="819"/>
      <c r="AE25" s="872"/>
      <c r="AF25" s="872"/>
      <c r="AG25" s="872"/>
      <c r="AH25" s="872"/>
      <c r="AI25" s="872"/>
      <c r="AJ25" s="869"/>
      <c r="AK25" s="869"/>
      <c r="AL25" s="869"/>
      <c r="AM25" s="869"/>
      <c r="AN25" s="869"/>
      <c r="AO25" s="870"/>
      <c r="AP25" s="698"/>
      <c r="AQ25" s="672"/>
      <c r="AR25" s="672"/>
      <c r="AS25" s="672"/>
      <c r="BF25" s="120"/>
      <c r="BG25" s="763"/>
      <c r="BH25" s="758"/>
      <c r="BI25" s="759"/>
      <c r="BJ25" s="759"/>
      <c r="BK25" s="759"/>
      <c r="BL25" s="759"/>
      <c r="BM25" s="759"/>
      <c r="BN25" s="759"/>
      <c r="BO25" s="759"/>
      <c r="BP25" s="759"/>
      <c r="BQ25" s="769"/>
      <c r="BR25" s="770"/>
      <c r="BS25" s="770"/>
      <c r="BT25" s="770"/>
      <c r="BU25" s="770"/>
      <c r="BV25" s="770"/>
      <c r="BW25" s="770"/>
      <c r="BX25" s="770"/>
      <c r="BY25" s="770"/>
      <c r="BZ25" s="770"/>
      <c r="CA25" s="770"/>
      <c r="CB25" s="770"/>
      <c r="CC25" s="770"/>
      <c r="CD25" s="770"/>
      <c r="CE25" s="770"/>
      <c r="CF25" s="770"/>
      <c r="CG25" s="770"/>
      <c r="CH25" s="674"/>
      <c r="CI25" s="766"/>
      <c r="CJ25" s="766"/>
      <c r="CK25" s="766"/>
      <c r="CL25" s="766"/>
      <c r="CM25" s="766"/>
      <c r="CN25" s="773"/>
      <c r="CO25" s="773"/>
      <c r="CP25" s="773"/>
      <c r="CQ25" s="773"/>
      <c r="CR25" s="773"/>
      <c r="CS25" s="774"/>
    </row>
    <row r="26" spans="2:97" ht="13.5" customHeight="1">
      <c r="B26" s="119"/>
      <c r="C26" s="801"/>
      <c r="D26" s="716" t="s">
        <v>194</v>
      </c>
      <c r="E26" s="717"/>
      <c r="F26" s="717"/>
      <c r="G26" s="717"/>
      <c r="H26" s="717"/>
      <c r="I26" s="717"/>
      <c r="J26" s="717"/>
      <c r="K26" s="717"/>
      <c r="L26" s="717"/>
      <c r="M26" s="98"/>
      <c r="N26" s="99"/>
      <c r="O26" s="718" t="s">
        <v>475</v>
      </c>
      <c r="P26" s="718"/>
      <c r="Q26" s="679"/>
      <c r="R26" s="679"/>
      <c r="S26" s="683" t="s">
        <v>351</v>
      </c>
      <c r="T26" s="679"/>
      <c r="U26" s="679"/>
      <c r="V26" s="683" t="s">
        <v>352</v>
      </c>
      <c r="W26" s="679"/>
      <c r="X26" s="679"/>
      <c r="Y26" s="683" t="s">
        <v>353</v>
      </c>
      <c r="Z26" s="812" t="s">
        <v>354</v>
      </c>
      <c r="AA26" s="812"/>
      <c r="AB26" s="812"/>
      <c r="AC26" s="718" t="s">
        <v>475</v>
      </c>
      <c r="AD26" s="718"/>
      <c r="AE26" s="679"/>
      <c r="AF26" s="679"/>
      <c r="AG26" s="683" t="s">
        <v>351</v>
      </c>
      <c r="AH26" s="679"/>
      <c r="AI26" s="679"/>
      <c r="AJ26" s="683" t="s">
        <v>352</v>
      </c>
      <c r="AK26" s="679"/>
      <c r="AL26" s="679"/>
      <c r="AM26" s="683" t="s">
        <v>197</v>
      </c>
      <c r="AN26" s="99"/>
      <c r="AO26" s="121"/>
      <c r="AP26" s="86"/>
      <c r="BF26" s="120"/>
      <c r="BG26" s="763"/>
      <c r="BH26" s="758" t="s">
        <v>194</v>
      </c>
      <c r="BI26" s="759"/>
      <c r="BJ26" s="759"/>
      <c r="BK26" s="759"/>
      <c r="BL26" s="759"/>
      <c r="BM26" s="759"/>
      <c r="BN26" s="759"/>
      <c r="BO26" s="759"/>
      <c r="BP26" s="759"/>
      <c r="BQ26" s="100"/>
      <c r="BR26" s="101"/>
      <c r="BS26" s="681" t="str">
        <f>O26</f>
        <v>平成</v>
      </c>
      <c r="BT26" s="681"/>
      <c r="BU26" s="677" t="str">
        <f>IF(Q26="","",Q26)</f>
        <v/>
      </c>
      <c r="BV26" s="677"/>
      <c r="BW26" s="675" t="s">
        <v>195</v>
      </c>
      <c r="BX26" s="677" t="str">
        <f>IF(T26="","",T26)</f>
        <v/>
      </c>
      <c r="BY26" s="677"/>
      <c r="BZ26" s="675" t="s">
        <v>196</v>
      </c>
      <c r="CA26" s="677" t="str">
        <f>IF(W26="","",W26)</f>
        <v/>
      </c>
      <c r="CB26" s="677"/>
      <c r="CC26" s="675" t="s">
        <v>197</v>
      </c>
      <c r="CD26" s="681" t="s">
        <v>198</v>
      </c>
      <c r="CE26" s="681"/>
      <c r="CF26" s="681"/>
      <c r="CG26" s="681" t="str">
        <f>AC26</f>
        <v>平成</v>
      </c>
      <c r="CH26" s="681"/>
      <c r="CI26" s="677" t="str">
        <f>IF(AE26="","",AE26)</f>
        <v/>
      </c>
      <c r="CJ26" s="677"/>
      <c r="CK26" s="675" t="s">
        <v>195</v>
      </c>
      <c r="CL26" s="677" t="str">
        <f>IF(AH26="","",AH26)</f>
        <v/>
      </c>
      <c r="CM26" s="677"/>
      <c r="CN26" s="675" t="s">
        <v>196</v>
      </c>
      <c r="CO26" s="677" t="str">
        <f>IF(AK26="","",AK26)</f>
        <v/>
      </c>
      <c r="CP26" s="677"/>
      <c r="CQ26" s="675" t="s">
        <v>197</v>
      </c>
      <c r="CR26" s="101"/>
      <c r="CS26" s="122"/>
    </row>
    <row r="27" spans="2:97">
      <c r="B27" s="119"/>
      <c r="C27" s="801"/>
      <c r="D27" s="716"/>
      <c r="E27" s="717"/>
      <c r="F27" s="717"/>
      <c r="G27" s="717"/>
      <c r="H27" s="717"/>
      <c r="I27" s="717"/>
      <c r="J27" s="717"/>
      <c r="K27" s="717"/>
      <c r="L27" s="717"/>
      <c r="M27" s="123"/>
      <c r="N27" s="105"/>
      <c r="O27" s="719"/>
      <c r="P27" s="719"/>
      <c r="Q27" s="680"/>
      <c r="R27" s="680"/>
      <c r="S27" s="684"/>
      <c r="T27" s="680"/>
      <c r="U27" s="680"/>
      <c r="V27" s="684"/>
      <c r="W27" s="680"/>
      <c r="X27" s="680"/>
      <c r="Y27" s="684"/>
      <c r="Z27" s="813"/>
      <c r="AA27" s="813"/>
      <c r="AB27" s="813"/>
      <c r="AC27" s="719"/>
      <c r="AD27" s="719"/>
      <c r="AE27" s="680"/>
      <c r="AF27" s="680"/>
      <c r="AG27" s="684"/>
      <c r="AH27" s="680"/>
      <c r="AI27" s="680"/>
      <c r="AJ27" s="684"/>
      <c r="AK27" s="680"/>
      <c r="AL27" s="680"/>
      <c r="AM27" s="684"/>
      <c r="AN27" s="124"/>
      <c r="AO27" s="125"/>
      <c r="AP27" s="86"/>
      <c r="BF27" s="120"/>
      <c r="BG27" s="763"/>
      <c r="BH27" s="758"/>
      <c r="BI27" s="759"/>
      <c r="BJ27" s="759"/>
      <c r="BK27" s="759"/>
      <c r="BL27" s="759"/>
      <c r="BM27" s="759"/>
      <c r="BN27" s="759"/>
      <c r="BO27" s="759"/>
      <c r="BP27" s="759"/>
      <c r="BQ27" s="126"/>
      <c r="BR27" s="110"/>
      <c r="BS27" s="682"/>
      <c r="BT27" s="682"/>
      <c r="BU27" s="678"/>
      <c r="BV27" s="678"/>
      <c r="BW27" s="676"/>
      <c r="BX27" s="678"/>
      <c r="BY27" s="678"/>
      <c r="BZ27" s="676"/>
      <c r="CA27" s="678"/>
      <c r="CB27" s="678"/>
      <c r="CC27" s="676"/>
      <c r="CD27" s="682"/>
      <c r="CE27" s="682"/>
      <c r="CF27" s="682"/>
      <c r="CG27" s="682"/>
      <c r="CH27" s="682"/>
      <c r="CI27" s="678"/>
      <c r="CJ27" s="678"/>
      <c r="CK27" s="676"/>
      <c r="CL27" s="678"/>
      <c r="CM27" s="678"/>
      <c r="CN27" s="676"/>
      <c r="CO27" s="678"/>
      <c r="CP27" s="678"/>
      <c r="CQ27" s="676"/>
      <c r="CR27" s="127"/>
      <c r="CS27" s="128"/>
    </row>
    <row r="28" spans="2:97" ht="13.5" customHeight="1">
      <c r="B28" s="119"/>
      <c r="C28" s="801"/>
      <c r="D28" s="711" t="s">
        <v>170</v>
      </c>
      <c r="E28" s="711"/>
      <c r="F28" s="711"/>
      <c r="G28" s="711"/>
      <c r="H28" s="711"/>
      <c r="I28" s="711"/>
      <c r="J28" s="711"/>
      <c r="K28" s="711"/>
      <c r="L28" s="712"/>
      <c r="M28" s="803" t="s">
        <v>199</v>
      </c>
      <c r="N28" s="804"/>
      <c r="O28" s="804"/>
      <c r="P28" s="804"/>
      <c r="Q28" s="804"/>
      <c r="R28" s="804"/>
      <c r="S28" s="804"/>
      <c r="T28" s="804"/>
      <c r="U28" s="804"/>
      <c r="V28" s="804"/>
      <c r="W28" s="804"/>
      <c r="X28" s="804"/>
      <c r="Y28" s="804"/>
      <c r="Z28" s="804"/>
      <c r="AA28" s="804"/>
      <c r="AB28" s="804"/>
      <c r="AC28" s="804"/>
      <c r="AD28" s="804"/>
      <c r="AE28" s="804"/>
      <c r="AF28" s="804"/>
      <c r="AG28" s="804"/>
      <c r="AH28" s="804"/>
      <c r="AI28" s="804"/>
      <c r="AJ28" s="804"/>
      <c r="AK28" s="804"/>
      <c r="AL28" s="804"/>
      <c r="AM28" s="804"/>
      <c r="AN28" s="804"/>
      <c r="AO28" s="805"/>
      <c r="AP28" s="698" t="s">
        <v>188</v>
      </c>
      <c r="AQ28" s="672" t="s">
        <v>144</v>
      </c>
      <c r="AR28" s="672"/>
      <c r="AS28" s="672"/>
      <c r="BF28" s="120"/>
      <c r="BG28" s="763"/>
      <c r="BH28" s="661" t="s">
        <v>170</v>
      </c>
      <c r="BI28" s="661"/>
      <c r="BJ28" s="661"/>
      <c r="BK28" s="661"/>
      <c r="BL28" s="661"/>
      <c r="BM28" s="661"/>
      <c r="BN28" s="661"/>
      <c r="BO28" s="661"/>
      <c r="BP28" s="662"/>
      <c r="BQ28" s="689" t="str">
        <f>IF($BQ$16="特殊工事の実績なし","　　　　　　　　　　　　　　　　　－",M28)</f>
        <v>単体受注は単体と記載し、共同企業体は共同企業体名とその構成員名を記載（甲型の場合は出資比率（％）を、乙型の場合は分担施工金額（百万円）も記載）</v>
      </c>
      <c r="BR28" s="690"/>
      <c r="BS28" s="690"/>
      <c r="BT28" s="690"/>
      <c r="BU28" s="690"/>
      <c r="BV28" s="690"/>
      <c r="BW28" s="690"/>
      <c r="BX28" s="690"/>
      <c r="BY28" s="690"/>
      <c r="BZ28" s="690"/>
      <c r="CA28" s="690"/>
      <c r="CB28" s="690"/>
      <c r="CC28" s="690"/>
      <c r="CD28" s="690"/>
      <c r="CE28" s="690"/>
      <c r="CF28" s="690"/>
      <c r="CG28" s="690"/>
      <c r="CH28" s="690"/>
      <c r="CI28" s="690"/>
      <c r="CJ28" s="690"/>
      <c r="CK28" s="690"/>
      <c r="CL28" s="690"/>
      <c r="CM28" s="690"/>
      <c r="CN28" s="690"/>
      <c r="CO28" s="690"/>
      <c r="CP28" s="690"/>
      <c r="CQ28" s="690"/>
      <c r="CR28" s="690"/>
      <c r="CS28" s="691"/>
    </row>
    <row r="29" spans="2:97">
      <c r="B29" s="119"/>
      <c r="C29" s="801"/>
      <c r="D29" s="784"/>
      <c r="E29" s="784"/>
      <c r="F29" s="784"/>
      <c r="G29" s="784"/>
      <c r="H29" s="784"/>
      <c r="I29" s="784"/>
      <c r="J29" s="784"/>
      <c r="K29" s="784"/>
      <c r="L29" s="715"/>
      <c r="M29" s="806"/>
      <c r="N29" s="807"/>
      <c r="O29" s="807"/>
      <c r="P29" s="807"/>
      <c r="Q29" s="807"/>
      <c r="R29" s="807"/>
      <c r="S29" s="807"/>
      <c r="T29" s="807"/>
      <c r="U29" s="807"/>
      <c r="V29" s="807"/>
      <c r="W29" s="807"/>
      <c r="X29" s="807"/>
      <c r="Y29" s="807"/>
      <c r="Z29" s="807"/>
      <c r="AA29" s="807"/>
      <c r="AB29" s="807"/>
      <c r="AC29" s="807"/>
      <c r="AD29" s="807"/>
      <c r="AE29" s="807"/>
      <c r="AF29" s="807"/>
      <c r="AG29" s="807"/>
      <c r="AH29" s="807"/>
      <c r="AI29" s="807"/>
      <c r="AJ29" s="807"/>
      <c r="AK29" s="807"/>
      <c r="AL29" s="807"/>
      <c r="AM29" s="807"/>
      <c r="AN29" s="807"/>
      <c r="AO29" s="808"/>
      <c r="AP29" s="698"/>
      <c r="AQ29" s="672"/>
      <c r="AR29" s="672"/>
      <c r="AS29" s="672"/>
      <c r="BF29" s="120"/>
      <c r="BG29" s="763"/>
      <c r="BH29" s="664"/>
      <c r="BI29" s="664"/>
      <c r="BJ29" s="664"/>
      <c r="BK29" s="664"/>
      <c r="BL29" s="664"/>
      <c r="BM29" s="664"/>
      <c r="BN29" s="664"/>
      <c r="BO29" s="664"/>
      <c r="BP29" s="665"/>
      <c r="BQ29" s="692"/>
      <c r="BR29" s="693"/>
      <c r="BS29" s="693"/>
      <c r="BT29" s="693"/>
      <c r="BU29" s="693"/>
      <c r="BV29" s="693"/>
      <c r="BW29" s="693"/>
      <c r="BX29" s="693"/>
      <c r="BY29" s="693"/>
      <c r="BZ29" s="693"/>
      <c r="CA29" s="693"/>
      <c r="CB29" s="693"/>
      <c r="CC29" s="693"/>
      <c r="CD29" s="693"/>
      <c r="CE29" s="693"/>
      <c r="CF29" s="693"/>
      <c r="CG29" s="693"/>
      <c r="CH29" s="693"/>
      <c r="CI29" s="693"/>
      <c r="CJ29" s="693"/>
      <c r="CK29" s="693"/>
      <c r="CL29" s="693"/>
      <c r="CM29" s="693"/>
      <c r="CN29" s="693"/>
      <c r="CO29" s="693"/>
      <c r="CP29" s="693"/>
      <c r="CQ29" s="693"/>
      <c r="CR29" s="693"/>
      <c r="CS29" s="694"/>
    </row>
    <row r="30" spans="2:97">
      <c r="B30" s="119"/>
      <c r="C30" s="801"/>
      <c r="D30" s="786"/>
      <c r="E30" s="786"/>
      <c r="F30" s="786"/>
      <c r="G30" s="786"/>
      <c r="H30" s="786"/>
      <c r="I30" s="786"/>
      <c r="J30" s="786"/>
      <c r="K30" s="786"/>
      <c r="L30" s="787"/>
      <c r="M30" s="809"/>
      <c r="N30" s="810"/>
      <c r="O30" s="810"/>
      <c r="P30" s="810"/>
      <c r="Q30" s="810"/>
      <c r="R30" s="810"/>
      <c r="S30" s="810"/>
      <c r="T30" s="810"/>
      <c r="U30" s="810"/>
      <c r="V30" s="810"/>
      <c r="W30" s="810"/>
      <c r="X30" s="810"/>
      <c r="Y30" s="810"/>
      <c r="Z30" s="810"/>
      <c r="AA30" s="810"/>
      <c r="AB30" s="810"/>
      <c r="AC30" s="810"/>
      <c r="AD30" s="810"/>
      <c r="AE30" s="810"/>
      <c r="AF30" s="810"/>
      <c r="AG30" s="810"/>
      <c r="AH30" s="810"/>
      <c r="AI30" s="810"/>
      <c r="AJ30" s="810"/>
      <c r="AK30" s="810"/>
      <c r="AL30" s="810"/>
      <c r="AM30" s="810"/>
      <c r="AN30" s="810"/>
      <c r="AO30" s="811"/>
      <c r="AP30" s="698"/>
      <c r="AQ30" s="672"/>
      <c r="AR30" s="672"/>
      <c r="AS30" s="672"/>
      <c r="BF30" s="120"/>
      <c r="BG30" s="763"/>
      <c r="BH30" s="687"/>
      <c r="BI30" s="687"/>
      <c r="BJ30" s="687"/>
      <c r="BK30" s="687"/>
      <c r="BL30" s="687"/>
      <c r="BM30" s="687"/>
      <c r="BN30" s="687"/>
      <c r="BO30" s="687"/>
      <c r="BP30" s="688"/>
      <c r="BQ30" s="695"/>
      <c r="BR30" s="696"/>
      <c r="BS30" s="696"/>
      <c r="BT30" s="696"/>
      <c r="BU30" s="696"/>
      <c r="BV30" s="696"/>
      <c r="BW30" s="696"/>
      <c r="BX30" s="696"/>
      <c r="BY30" s="696"/>
      <c r="BZ30" s="696"/>
      <c r="CA30" s="696"/>
      <c r="CB30" s="696"/>
      <c r="CC30" s="696"/>
      <c r="CD30" s="696"/>
      <c r="CE30" s="696"/>
      <c r="CF30" s="696"/>
      <c r="CG30" s="696"/>
      <c r="CH30" s="696"/>
      <c r="CI30" s="696"/>
      <c r="CJ30" s="696"/>
      <c r="CK30" s="696"/>
      <c r="CL30" s="696"/>
      <c r="CM30" s="696"/>
      <c r="CN30" s="696"/>
      <c r="CO30" s="696"/>
      <c r="CP30" s="696"/>
      <c r="CQ30" s="696"/>
      <c r="CR30" s="696"/>
      <c r="CS30" s="697"/>
    </row>
    <row r="31" spans="2:97" ht="13.5" customHeight="1">
      <c r="B31" s="119"/>
      <c r="C31" s="801"/>
      <c r="D31" s="716" t="s">
        <v>171</v>
      </c>
      <c r="E31" s="717"/>
      <c r="F31" s="717"/>
      <c r="G31" s="717"/>
      <c r="H31" s="717"/>
      <c r="I31" s="717"/>
      <c r="J31" s="717"/>
      <c r="K31" s="717"/>
      <c r="L31" s="717"/>
      <c r="M31" s="788" t="s">
        <v>200</v>
      </c>
      <c r="N31" s="789"/>
      <c r="O31" s="789"/>
      <c r="P31" s="789"/>
      <c r="Q31" s="789"/>
      <c r="R31" s="789"/>
      <c r="S31" s="789"/>
      <c r="T31" s="789"/>
      <c r="U31" s="789"/>
      <c r="V31" s="789"/>
      <c r="W31" s="789"/>
      <c r="X31" s="789"/>
      <c r="Y31" s="789"/>
      <c r="Z31" s="789"/>
      <c r="AA31" s="789"/>
      <c r="AB31" s="789"/>
      <c r="AC31" s="789"/>
      <c r="AD31" s="789"/>
      <c r="AE31" s="789"/>
      <c r="AF31" s="789"/>
      <c r="AG31" s="789"/>
      <c r="AH31" s="789"/>
      <c r="AI31" s="789"/>
      <c r="AJ31" s="789"/>
      <c r="AK31" s="789"/>
      <c r="AL31" s="789"/>
      <c r="AM31" s="789"/>
      <c r="AN31" s="789"/>
      <c r="AO31" s="790"/>
      <c r="AP31" s="698" t="s">
        <v>188</v>
      </c>
      <c r="AQ31" s="672" t="s">
        <v>144</v>
      </c>
      <c r="AR31" s="672"/>
      <c r="AS31" s="672"/>
      <c r="BF31" s="120"/>
      <c r="BG31" s="763"/>
      <c r="BH31" s="758" t="s">
        <v>171</v>
      </c>
      <c r="BI31" s="759"/>
      <c r="BJ31" s="759"/>
      <c r="BK31" s="759"/>
      <c r="BL31" s="759"/>
      <c r="BM31" s="759"/>
      <c r="BN31" s="759"/>
      <c r="BO31" s="759"/>
      <c r="BP31" s="759"/>
      <c r="BQ31" s="689" t="str">
        <f>IF($BQ$16="特殊工事の実績なし","　　　　　　　　　　　　　　　　　－",M31)</f>
        <v xml:space="preserve"> （記載例）
・道路改良工　延長　Ｌ＝○○○ｍ
・○○擁壁工　Ｈ＝○○ｍ　Ｌ＝○○ｍ・Ｌ型側溝工　Ｌ＝○○ｍ
・Ｕ型側溝工　Ｂ＝○○cm　ｈ＝○○cm　Ｌ＝○○ｍ・下層路盤工　Ａ＝○○m2</v>
      </c>
      <c r="BR31" s="690"/>
      <c r="BS31" s="690"/>
      <c r="BT31" s="690"/>
      <c r="BU31" s="690"/>
      <c r="BV31" s="690"/>
      <c r="BW31" s="690"/>
      <c r="BX31" s="690"/>
      <c r="BY31" s="690"/>
      <c r="BZ31" s="690"/>
      <c r="CA31" s="690"/>
      <c r="CB31" s="690"/>
      <c r="CC31" s="690"/>
      <c r="CD31" s="690"/>
      <c r="CE31" s="690"/>
      <c r="CF31" s="690"/>
      <c r="CG31" s="690"/>
      <c r="CH31" s="690"/>
      <c r="CI31" s="690"/>
      <c r="CJ31" s="690"/>
      <c r="CK31" s="690"/>
      <c r="CL31" s="690"/>
      <c r="CM31" s="690"/>
      <c r="CN31" s="690"/>
      <c r="CO31" s="690"/>
      <c r="CP31" s="690"/>
      <c r="CQ31" s="690"/>
      <c r="CR31" s="690"/>
      <c r="CS31" s="691"/>
    </row>
    <row r="32" spans="2:97">
      <c r="B32" s="119"/>
      <c r="C32" s="801"/>
      <c r="D32" s="716"/>
      <c r="E32" s="717"/>
      <c r="F32" s="717"/>
      <c r="G32" s="717"/>
      <c r="H32" s="717"/>
      <c r="I32" s="717"/>
      <c r="J32" s="717"/>
      <c r="K32" s="717"/>
      <c r="L32" s="717"/>
      <c r="M32" s="791"/>
      <c r="N32" s="792"/>
      <c r="O32" s="792"/>
      <c r="P32" s="792"/>
      <c r="Q32" s="792"/>
      <c r="R32" s="792"/>
      <c r="S32" s="792"/>
      <c r="T32" s="792"/>
      <c r="U32" s="792"/>
      <c r="V32" s="792"/>
      <c r="W32" s="792"/>
      <c r="X32" s="792"/>
      <c r="Y32" s="792"/>
      <c r="Z32" s="792"/>
      <c r="AA32" s="792"/>
      <c r="AB32" s="792"/>
      <c r="AC32" s="792"/>
      <c r="AD32" s="792"/>
      <c r="AE32" s="792"/>
      <c r="AF32" s="792"/>
      <c r="AG32" s="792"/>
      <c r="AH32" s="792"/>
      <c r="AI32" s="792"/>
      <c r="AJ32" s="792"/>
      <c r="AK32" s="792"/>
      <c r="AL32" s="792"/>
      <c r="AM32" s="792"/>
      <c r="AN32" s="792"/>
      <c r="AO32" s="793"/>
      <c r="AP32" s="698"/>
      <c r="AQ32" s="672"/>
      <c r="AR32" s="672"/>
      <c r="AS32" s="672"/>
      <c r="BF32" s="120"/>
      <c r="BG32" s="763"/>
      <c r="BH32" s="758"/>
      <c r="BI32" s="759"/>
      <c r="BJ32" s="759"/>
      <c r="BK32" s="759"/>
      <c r="BL32" s="759"/>
      <c r="BM32" s="759"/>
      <c r="BN32" s="759"/>
      <c r="BO32" s="759"/>
      <c r="BP32" s="759"/>
      <c r="BQ32" s="692"/>
      <c r="BR32" s="693"/>
      <c r="BS32" s="693"/>
      <c r="BT32" s="693"/>
      <c r="BU32" s="693"/>
      <c r="BV32" s="693"/>
      <c r="BW32" s="693"/>
      <c r="BX32" s="693"/>
      <c r="BY32" s="693"/>
      <c r="BZ32" s="693"/>
      <c r="CA32" s="693"/>
      <c r="CB32" s="693"/>
      <c r="CC32" s="693"/>
      <c r="CD32" s="693"/>
      <c r="CE32" s="693"/>
      <c r="CF32" s="693"/>
      <c r="CG32" s="693"/>
      <c r="CH32" s="693"/>
      <c r="CI32" s="693"/>
      <c r="CJ32" s="693"/>
      <c r="CK32" s="693"/>
      <c r="CL32" s="693"/>
      <c r="CM32" s="693"/>
      <c r="CN32" s="693"/>
      <c r="CO32" s="693"/>
      <c r="CP32" s="693"/>
      <c r="CQ32" s="693"/>
      <c r="CR32" s="693"/>
      <c r="CS32" s="694"/>
    </row>
    <row r="33" spans="2:98">
      <c r="B33" s="119"/>
      <c r="C33" s="801"/>
      <c r="D33" s="716"/>
      <c r="E33" s="717"/>
      <c r="F33" s="717"/>
      <c r="G33" s="717"/>
      <c r="H33" s="717"/>
      <c r="I33" s="717"/>
      <c r="J33" s="717"/>
      <c r="K33" s="717"/>
      <c r="L33" s="717"/>
      <c r="M33" s="791"/>
      <c r="N33" s="792"/>
      <c r="O33" s="792"/>
      <c r="P33" s="792"/>
      <c r="Q33" s="792"/>
      <c r="R33" s="792"/>
      <c r="S33" s="792"/>
      <c r="T33" s="792"/>
      <c r="U33" s="792"/>
      <c r="V33" s="792"/>
      <c r="W33" s="792"/>
      <c r="X33" s="792"/>
      <c r="Y33" s="792"/>
      <c r="Z33" s="792"/>
      <c r="AA33" s="792"/>
      <c r="AB33" s="792"/>
      <c r="AC33" s="792"/>
      <c r="AD33" s="792"/>
      <c r="AE33" s="792"/>
      <c r="AF33" s="792"/>
      <c r="AG33" s="792"/>
      <c r="AH33" s="792"/>
      <c r="AI33" s="792"/>
      <c r="AJ33" s="792"/>
      <c r="AK33" s="792"/>
      <c r="AL33" s="792"/>
      <c r="AM33" s="792"/>
      <c r="AN33" s="792"/>
      <c r="AO33" s="793"/>
      <c r="AP33" s="698"/>
      <c r="AQ33" s="672"/>
      <c r="AR33" s="672"/>
      <c r="AS33" s="672"/>
      <c r="BF33" s="120"/>
      <c r="BG33" s="763"/>
      <c r="BH33" s="758"/>
      <c r="BI33" s="759"/>
      <c r="BJ33" s="759"/>
      <c r="BK33" s="759"/>
      <c r="BL33" s="759"/>
      <c r="BM33" s="759"/>
      <c r="BN33" s="759"/>
      <c r="BO33" s="759"/>
      <c r="BP33" s="759"/>
      <c r="BQ33" s="692"/>
      <c r="BR33" s="693"/>
      <c r="BS33" s="693"/>
      <c r="BT33" s="693"/>
      <c r="BU33" s="693"/>
      <c r="BV33" s="693"/>
      <c r="BW33" s="693"/>
      <c r="BX33" s="693"/>
      <c r="BY33" s="693"/>
      <c r="BZ33" s="693"/>
      <c r="CA33" s="693"/>
      <c r="CB33" s="693"/>
      <c r="CC33" s="693"/>
      <c r="CD33" s="693"/>
      <c r="CE33" s="693"/>
      <c r="CF33" s="693"/>
      <c r="CG33" s="693"/>
      <c r="CH33" s="693"/>
      <c r="CI33" s="693"/>
      <c r="CJ33" s="693"/>
      <c r="CK33" s="693"/>
      <c r="CL33" s="693"/>
      <c r="CM33" s="693"/>
      <c r="CN33" s="693"/>
      <c r="CO33" s="693"/>
      <c r="CP33" s="693"/>
      <c r="CQ33" s="693"/>
      <c r="CR33" s="693"/>
      <c r="CS33" s="694"/>
    </row>
    <row r="34" spans="2:98">
      <c r="B34" s="140"/>
      <c r="C34" s="802"/>
      <c r="D34" s="716"/>
      <c r="E34" s="717"/>
      <c r="F34" s="717"/>
      <c r="G34" s="717"/>
      <c r="H34" s="717"/>
      <c r="I34" s="717"/>
      <c r="J34" s="717"/>
      <c r="K34" s="717"/>
      <c r="L34" s="717"/>
      <c r="M34" s="794"/>
      <c r="N34" s="795"/>
      <c r="O34" s="795"/>
      <c r="P34" s="795"/>
      <c r="Q34" s="795"/>
      <c r="R34" s="795"/>
      <c r="S34" s="795"/>
      <c r="T34" s="795"/>
      <c r="U34" s="795"/>
      <c r="V34" s="795"/>
      <c r="W34" s="795"/>
      <c r="X34" s="795"/>
      <c r="Y34" s="795"/>
      <c r="Z34" s="795"/>
      <c r="AA34" s="795"/>
      <c r="AB34" s="795"/>
      <c r="AC34" s="795"/>
      <c r="AD34" s="795"/>
      <c r="AE34" s="795"/>
      <c r="AF34" s="795"/>
      <c r="AG34" s="795"/>
      <c r="AH34" s="795"/>
      <c r="AI34" s="795"/>
      <c r="AJ34" s="795"/>
      <c r="AK34" s="795"/>
      <c r="AL34" s="795"/>
      <c r="AM34" s="795"/>
      <c r="AN34" s="795"/>
      <c r="AO34" s="796"/>
      <c r="AP34" s="698"/>
      <c r="AQ34" s="672"/>
      <c r="AR34" s="672"/>
      <c r="AS34" s="672"/>
      <c r="BF34" s="141"/>
      <c r="BG34" s="764"/>
      <c r="BH34" s="758"/>
      <c r="BI34" s="759"/>
      <c r="BJ34" s="759"/>
      <c r="BK34" s="759"/>
      <c r="BL34" s="759"/>
      <c r="BM34" s="759"/>
      <c r="BN34" s="759"/>
      <c r="BO34" s="759"/>
      <c r="BP34" s="759"/>
      <c r="BQ34" s="695"/>
      <c r="BR34" s="696"/>
      <c r="BS34" s="696"/>
      <c r="BT34" s="696"/>
      <c r="BU34" s="696"/>
      <c r="BV34" s="696"/>
      <c r="BW34" s="696"/>
      <c r="BX34" s="696"/>
      <c r="BY34" s="696"/>
      <c r="BZ34" s="696"/>
      <c r="CA34" s="696"/>
      <c r="CB34" s="696"/>
      <c r="CC34" s="696"/>
      <c r="CD34" s="696"/>
      <c r="CE34" s="696"/>
      <c r="CF34" s="696"/>
      <c r="CG34" s="696"/>
      <c r="CH34" s="696"/>
      <c r="CI34" s="696"/>
      <c r="CJ34" s="696"/>
      <c r="CK34" s="696"/>
      <c r="CL34" s="696"/>
      <c r="CM34" s="696"/>
      <c r="CN34" s="696"/>
      <c r="CO34" s="696"/>
      <c r="CP34" s="696"/>
      <c r="CQ34" s="696"/>
      <c r="CR34" s="696"/>
      <c r="CS34" s="697"/>
    </row>
    <row r="35" spans="2:98" ht="13.5" customHeight="1">
      <c r="B35" s="638" t="s">
        <v>181</v>
      </c>
      <c r="C35" s="639"/>
      <c r="D35" s="639"/>
      <c r="E35" s="639"/>
      <c r="F35" s="639"/>
      <c r="G35" s="639"/>
      <c r="H35" s="639"/>
      <c r="I35" s="639"/>
      <c r="J35" s="639"/>
      <c r="K35" s="639"/>
      <c r="L35" s="640"/>
      <c r="M35" s="842" t="str">
        <f>IF(基本データ入力シート!E20="設定なし","設定なし","選択項目として設定あり")</f>
        <v>設定なし</v>
      </c>
      <c r="N35" s="843"/>
      <c r="O35" s="843"/>
      <c r="P35" s="843"/>
      <c r="Q35" s="843"/>
      <c r="R35" s="843"/>
      <c r="S35" s="843"/>
      <c r="T35" s="843"/>
      <c r="U35" s="843"/>
      <c r="V35" s="843"/>
      <c r="W35" s="873" t="str">
        <f>IF(M37="自社工場あり","※
","")</f>
        <v/>
      </c>
      <c r="X35" s="875" t="str">
        <f>IF(M37="自社工場あり","自社工場の有無が確認できるパンフレット等を添付すること。","")</f>
        <v/>
      </c>
      <c r="Y35" s="875"/>
      <c r="Z35" s="875"/>
      <c r="AA35" s="875"/>
      <c r="AB35" s="875"/>
      <c r="AC35" s="875"/>
      <c r="AD35" s="875"/>
      <c r="AE35" s="875"/>
      <c r="AF35" s="875"/>
      <c r="AG35" s="875"/>
      <c r="AH35" s="875"/>
      <c r="AI35" s="875"/>
      <c r="AJ35" s="875"/>
      <c r="AK35" s="875"/>
      <c r="AL35" s="875"/>
      <c r="AM35" s="875"/>
      <c r="AN35" s="875"/>
      <c r="AO35" s="876"/>
      <c r="AP35" s="745"/>
      <c r="AQ35" s="852"/>
      <c r="AR35" s="852"/>
      <c r="AS35" s="852"/>
      <c r="AT35" s="852"/>
      <c r="AU35" s="852"/>
      <c r="AV35" s="852"/>
      <c r="AW35" s="852"/>
      <c r="AX35" s="852"/>
      <c r="AY35" s="852"/>
      <c r="AZ35" s="852"/>
      <c r="BA35" s="852"/>
      <c r="BB35" s="852"/>
      <c r="BC35" s="852"/>
      <c r="BD35" s="852"/>
      <c r="BF35" s="660" t="s">
        <v>181</v>
      </c>
      <c r="BG35" s="661"/>
      <c r="BH35" s="661"/>
      <c r="BI35" s="661"/>
      <c r="BJ35" s="661"/>
      <c r="BK35" s="661"/>
      <c r="BL35" s="661"/>
      <c r="BM35" s="661"/>
      <c r="BN35" s="661"/>
      <c r="BO35" s="661"/>
      <c r="BP35" s="662"/>
      <c r="BQ35" s="842" t="str">
        <f>IF(M35="","",M35)</f>
        <v>設定なし</v>
      </c>
      <c r="BR35" s="843"/>
      <c r="BS35" s="843"/>
      <c r="BT35" s="843"/>
      <c r="BU35" s="843"/>
      <c r="BV35" s="843"/>
      <c r="BW35" s="843"/>
      <c r="BX35" s="843"/>
      <c r="BY35" s="843"/>
      <c r="BZ35" s="843"/>
      <c r="CA35" s="859" t="str">
        <f>IF(W35="","",W35)</f>
        <v/>
      </c>
      <c r="CB35" s="861" t="str">
        <f>IF(X35="","",X35)</f>
        <v/>
      </c>
      <c r="CC35" s="861"/>
      <c r="CD35" s="861"/>
      <c r="CE35" s="861"/>
      <c r="CF35" s="861"/>
      <c r="CG35" s="861"/>
      <c r="CH35" s="861"/>
      <c r="CI35" s="861"/>
      <c r="CJ35" s="861"/>
      <c r="CK35" s="861"/>
      <c r="CL35" s="861"/>
      <c r="CM35" s="861"/>
      <c r="CN35" s="861"/>
      <c r="CO35" s="861"/>
      <c r="CP35" s="861"/>
      <c r="CQ35" s="861"/>
      <c r="CR35" s="861"/>
      <c r="CS35" s="862"/>
    </row>
    <row r="36" spans="2:98">
      <c r="B36" s="641"/>
      <c r="C36" s="642"/>
      <c r="D36" s="642"/>
      <c r="E36" s="642"/>
      <c r="F36" s="642"/>
      <c r="G36" s="642"/>
      <c r="H36" s="642"/>
      <c r="I36" s="642"/>
      <c r="J36" s="642"/>
      <c r="K36" s="642"/>
      <c r="L36" s="643"/>
      <c r="M36" s="844"/>
      <c r="N36" s="845"/>
      <c r="O36" s="845"/>
      <c r="P36" s="845"/>
      <c r="Q36" s="845"/>
      <c r="R36" s="845"/>
      <c r="S36" s="845"/>
      <c r="T36" s="845"/>
      <c r="U36" s="845"/>
      <c r="V36" s="845"/>
      <c r="W36" s="874"/>
      <c r="X36" s="877"/>
      <c r="Y36" s="877"/>
      <c r="Z36" s="877"/>
      <c r="AA36" s="877"/>
      <c r="AB36" s="877"/>
      <c r="AC36" s="877"/>
      <c r="AD36" s="877"/>
      <c r="AE36" s="877"/>
      <c r="AF36" s="877"/>
      <c r="AG36" s="877"/>
      <c r="AH36" s="877"/>
      <c r="AI36" s="877"/>
      <c r="AJ36" s="877"/>
      <c r="AK36" s="877"/>
      <c r="AL36" s="877"/>
      <c r="AM36" s="877"/>
      <c r="AN36" s="877"/>
      <c r="AO36" s="878"/>
      <c r="AP36" s="745"/>
      <c r="AQ36" s="852"/>
      <c r="AR36" s="852"/>
      <c r="AS36" s="852"/>
      <c r="AT36" s="852"/>
      <c r="AU36" s="852"/>
      <c r="AV36" s="852"/>
      <c r="AW36" s="852"/>
      <c r="AX36" s="852"/>
      <c r="AY36" s="852"/>
      <c r="AZ36" s="852"/>
      <c r="BA36" s="852"/>
      <c r="BB36" s="852"/>
      <c r="BC36" s="852"/>
      <c r="BD36" s="852"/>
      <c r="BF36" s="663"/>
      <c r="BG36" s="664"/>
      <c r="BH36" s="664"/>
      <c r="BI36" s="664"/>
      <c r="BJ36" s="664"/>
      <c r="BK36" s="664"/>
      <c r="BL36" s="664"/>
      <c r="BM36" s="664"/>
      <c r="BN36" s="664"/>
      <c r="BO36" s="664"/>
      <c r="BP36" s="665"/>
      <c r="BQ36" s="844"/>
      <c r="BR36" s="845"/>
      <c r="BS36" s="845"/>
      <c r="BT36" s="845"/>
      <c r="BU36" s="845"/>
      <c r="BV36" s="845"/>
      <c r="BW36" s="845"/>
      <c r="BX36" s="845"/>
      <c r="BY36" s="845"/>
      <c r="BZ36" s="845"/>
      <c r="CA36" s="860"/>
      <c r="CB36" s="863"/>
      <c r="CC36" s="863"/>
      <c r="CD36" s="863"/>
      <c r="CE36" s="863"/>
      <c r="CF36" s="863"/>
      <c r="CG36" s="863"/>
      <c r="CH36" s="863"/>
      <c r="CI36" s="863"/>
      <c r="CJ36" s="863"/>
      <c r="CK36" s="863"/>
      <c r="CL36" s="863"/>
      <c r="CM36" s="863"/>
      <c r="CN36" s="863"/>
      <c r="CO36" s="863"/>
      <c r="CP36" s="863"/>
      <c r="CQ36" s="863"/>
      <c r="CR36" s="863"/>
      <c r="CS36" s="864"/>
    </row>
    <row r="37" spans="2:98" ht="13.5" customHeight="1">
      <c r="B37" s="903"/>
      <c r="C37" s="710" t="s">
        <v>181</v>
      </c>
      <c r="D37" s="711"/>
      <c r="E37" s="711"/>
      <c r="F37" s="711"/>
      <c r="G37" s="711"/>
      <c r="H37" s="711"/>
      <c r="I37" s="711"/>
      <c r="J37" s="711"/>
      <c r="K37" s="711"/>
      <c r="L37" s="712"/>
      <c r="M37" s="879" t="str">
        <f>'様式－２評価点確認申請書'!Y36</f>
        <v>設定なし</v>
      </c>
      <c r="N37" s="880"/>
      <c r="O37" s="880"/>
      <c r="P37" s="880"/>
      <c r="Q37" s="880"/>
      <c r="R37" s="880"/>
      <c r="S37" s="880"/>
      <c r="T37" s="660" t="s">
        <v>209</v>
      </c>
      <c r="U37" s="661"/>
      <c r="V37" s="662"/>
      <c r="W37" s="887" t="s">
        <v>210</v>
      </c>
      <c r="X37" s="887"/>
      <c r="Y37" s="887"/>
      <c r="Z37" s="887"/>
      <c r="AA37" s="887"/>
      <c r="AB37" s="887"/>
      <c r="AC37" s="887"/>
      <c r="AD37" s="887"/>
      <c r="AE37" s="887"/>
      <c r="AF37" s="887"/>
      <c r="AG37" s="887"/>
      <c r="AH37" s="887"/>
      <c r="AI37" s="887"/>
      <c r="AJ37" s="887"/>
      <c r="AK37" s="887"/>
      <c r="AL37" s="887"/>
      <c r="AM37" s="887"/>
      <c r="AN37" s="887"/>
      <c r="AO37" s="888"/>
      <c r="AP37" s="698" t="s">
        <v>188</v>
      </c>
      <c r="AQ37" s="672" t="s">
        <v>144</v>
      </c>
      <c r="AR37" s="672"/>
      <c r="AS37" s="672"/>
      <c r="BF37" s="885"/>
      <c r="BG37" s="891" t="s">
        <v>181</v>
      </c>
      <c r="BH37" s="892"/>
      <c r="BI37" s="892"/>
      <c r="BJ37" s="892"/>
      <c r="BK37" s="892"/>
      <c r="BL37" s="892"/>
      <c r="BM37" s="892"/>
      <c r="BN37" s="892"/>
      <c r="BO37" s="892"/>
      <c r="BP37" s="893"/>
      <c r="BQ37" s="879" t="str">
        <f>IF(M37="","",M37)</f>
        <v>設定なし</v>
      </c>
      <c r="BR37" s="880"/>
      <c r="BS37" s="880"/>
      <c r="BT37" s="880"/>
      <c r="BU37" s="880"/>
      <c r="BV37" s="880"/>
      <c r="BW37" s="880"/>
      <c r="BX37" s="660" t="s">
        <v>209</v>
      </c>
      <c r="BY37" s="661"/>
      <c r="BZ37" s="662"/>
      <c r="CA37" s="879" t="str">
        <f>IF(M37="その他","　　　　　　　　　　―",W37)</f>
        <v>○○県　○○市　○○　○－○－○</v>
      </c>
      <c r="CB37" s="880"/>
      <c r="CC37" s="880"/>
      <c r="CD37" s="880"/>
      <c r="CE37" s="880"/>
      <c r="CF37" s="880"/>
      <c r="CG37" s="880"/>
      <c r="CH37" s="880"/>
      <c r="CI37" s="880"/>
      <c r="CJ37" s="880"/>
      <c r="CK37" s="880"/>
      <c r="CL37" s="880"/>
      <c r="CM37" s="880"/>
      <c r="CN37" s="880"/>
      <c r="CO37" s="880"/>
      <c r="CP37" s="880"/>
      <c r="CQ37" s="880"/>
      <c r="CR37" s="880"/>
      <c r="CS37" s="881"/>
      <c r="CT37" s="91"/>
    </row>
    <row r="38" spans="2:98">
      <c r="B38" s="904"/>
      <c r="C38" s="785"/>
      <c r="D38" s="786"/>
      <c r="E38" s="786"/>
      <c r="F38" s="786"/>
      <c r="G38" s="786"/>
      <c r="H38" s="786"/>
      <c r="I38" s="786"/>
      <c r="J38" s="786"/>
      <c r="K38" s="786"/>
      <c r="L38" s="787"/>
      <c r="M38" s="882"/>
      <c r="N38" s="883"/>
      <c r="O38" s="883"/>
      <c r="P38" s="883"/>
      <c r="Q38" s="883"/>
      <c r="R38" s="883"/>
      <c r="S38" s="883"/>
      <c r="T38" s="686"/>
      <c r="U38" s="687"/>
      <c r="V38" s="688"/>
      <c r="W38" s="889"/>
      <c r="X38" s="889"/>
      <c r="Y38" s="889"/>
      <c r="Z38" s="889"/>
      <c r="AA38" s="889"/>
      <c r="AB38" s="889"/>
      <c r="AC38" s="889"/>
      <c r="AD38" s="889"/>
      <c r="AE38" s="889"/>
      <c r="AF38" s="889"/>
      <c r="AG38" s="889"/>
      <c r="AH38" s="889"/>
      <c r="AI38" s="889"/>
      <c r="AJ38" s="889"/>
      <c r="AK38" s="889"/>
      <c r="AL38" s="889"/>
      <c r="AM38" s="889"/>
      <c r="AN38" s="889"/>
      <c r="AO38" s="890"/>
      <c r="AP38" s="698"/>
      <c r="AQ38" s="672"/>
      <c r="AR38" s="672"/>
      <c r="AS38" s="672"/>
      <c r="BF38" s="886"/>
      <c r="BG38" s="894"/>
      <c r="BH38" s="895"/>
      <c r="BI38" s="895"/>
      <c r="BJ38" s="895"/>
      <c r="BK38" s="895"/>
      <c r="BL38" s="895"/>
      <c r="BM38" s="895"/>
      <c r="BN38" s="895"/>
      <c r="BO38" s="895"/>
      <c r="BP38" s="896"/>
      <c r="BQ38" s="882"/>
      <c r="BR38" s="883"/>
      <c r="BS38" s="883"/>
      <c r="BT38" s="883"/>
      <c r="BU38" s="883"/>
      <c r="BV38" s="883"/>
      <c r="BW38" s="883"/>
      <c r="BX38" s="686"/>
      <c r="BY38" s="687"/>
      <c r="BZ38" s="688"/>
      <c r="CA38" s="882"/>
      <c r="CB38" s="883"/>
      <c r="CC38" s="883"/>
      <c r="CD38" s="883"/>
      <c r="CE38" s="883"/>
      <c r="CF38" s="883"/>
      <c r="CG38" s="883"/>
      <c r="CH38" s="883"/>
      <c r="CI38" s="883"/>
      <c r="CJ38" s="883"/>
      <c r="CK38" s="883"/>
      <c r="CL38" s="883"/>
      <c r="CM38" s="883"/>
      <c r="CN38" s="883"/>
      <c r="CO38" s="883"/>
      <c r="CP38" s="883"/>
      <c r="CQ38" s="883"/>
      <c r="CR38" s="883"/>
      <c r="CS38" s="884"/>
      <c r="CT38" s="91"/>
    </row>
    <row r="39" spans="2:98" ht="13.5" customHeight="1">
      <c r="B39" s="638" t="s">
        <v>143</v>
      </c>
      <c r="C39" s="639"/>
      <c r="D39" s="639"/>
      <c r="E39" s="639"/>
      <c r="F39" s="639"/>
      <c r="G39" s="639"/>
      <c r="H39" s="639"/>
      <c r="I39" s="639"/>
      <c r="J39" s="639"/>
      <c r="K39" s="639"/>
      <c r="L39" s="640"/>
      <c r="M39" s="842" t="str">
        <f>IF(基本データ入力シート!E21="設定なし","設定なし","選択項目として設定あり")</f>
        <v>設定なし</v>
      </c>
      <c r="N39" s="843"/>
      <c r="O39" s="843"/>
      <c r="P39" s="843"/>
      <c r="Q39" s="843"/>
      <c r="R39" s="843"/>
      <c r="S39" s="843"/>
      <c r="T39" s="843"/>
      <c r="U39" s="843"/>
      <c r="V39" s="843"/>
      <c r="W39" s="897" t="str">
        <f>IF(M39="選択項目として設定あり","※","")</f>
        <v/>
      </c>
      <c r="X39" s="899" t="str">
        <f>IF(M39="選択項目として設定あり","登録基幹技能者講習修了証の写しを添付すること。","")</f>
        <v/>
      </c>
      <c r="Y39" s="899"/>
      <c r="Z39" s="899"/>
      <c r="AA39" s="899"/>
      <c r="AB39" s="899"/>
      <c r="AC39" s="899"/>
      <c r="AD39" s="899"/>
      <c r="AE39" s="899"/>
      <c r="AF39" s="899"/>
      <c r="AG39" s="899"/>
      <c r="AH39" s="899"/>
      <c r="AI39" s="899"/>
      <c r="AJ39" s="899"/>
      <c r="AK39" s="899"/>
      <c r="AL39" s="899"/>
      <c r="AM39" s="899"/>
      <c r="AN39" s="899"/>
      <c r="AO39" s="900"/>
      <c r="AP39" s="745"/>
      <c r="AQ39" s="852"/>
      <c r="AR39" s="852"/>
      <c r="AS39" s="852"/>
      <c r="AT39" s="852"/>
      <c r="AU39" s="852"/>
      <c r="AV39" s="852"/>
      <c r="AW39" s="852"/>
      <c r="AX39" s="852"/>
      <c r="AY39" s="852"/>
      <c r="AZ39" s="852"/>
      <c r="BA39" s="852"/>
      <c r="BB39" s="852"/>
      <c r="BC39" s="852"/>
      <c r="BD39" s="852"/>
      <c r="BF39" s="660" t="s">
        <v>143</v>
      </c>
      <c r="BG39" s="661"/>
      <c r="BH39" s="661"/>
      <c r="BI39" s="661"/>
      <c r="BJ39" s="661"/>
      <c r="BK39" s="661"/>
      <c r="BL39" s="661"/>
      <c r="BM39" s="661"/>
      <c r="BN39" s="661"/>
      <c r="BO39" s="661"/>
      <c r="BP39" s="662"/>
      <c r="BQ39" s="842" t="str">
        <f>IF(M39="","",M39)</f>
        <v>設定なし</v>
      </c>
      <c r="BR39" s="843"/>
      <c r="BS39" s="843"/>
      <c r="BT39" s="843"/>
      <c r="BU39" s="843"/>
      <c r="BV39" s="843"/>
      <c r="BW39" s="843"/>
      <c r="BX39" s="843"/>
      <c r="BY39" s="843"/>
      <c r="BZ39" s="843"/>
      <c r="CA39" s="913" t="str">
        <f>IF(W39="","",W39)</f>
        <v/>
      </c>
      <c r="CB39" s="915" t="str">
        <f>IF(X39="","",X39)</f>
        <v/>
      </c>
      <c r="CC39" s="915"/>
      <c r="CD39" s="915"/>
      <c r="CE39" s="915"/>
      <c r="CF39" s="915"/>
      <c r="CG39" s="915"/>
      <c r="CH39" s="915"/>
      <c r="CI39" s="915"/>
      <c r="CJ39" s="915"/>
      <c r="CK39" s="915"/>
      <c r="CL39" s="915"/>
      <c r="CM39" s="915"/>
      <c r="CN39" s="915"/>
      <c r="CO39" s="915"/>
      <c r="CP39" s="915"/>
      <c r="CQ39" s="915"/>
      <c r="CR39" s="915"/>
      <c r="CS39" s="916"/>
      <c r="CT39" s="91"/>
    </row>
    <row r="40" spans="2:98" ht="13.5" customHeight="1">
      <c r="B40" s="641"/>
      <c r="C40" s="642"/>
      <c r="D40" s="642"/>
      <c r="E40" s="642"/>
      <c r="F40" s="642"/>
      <c r="G40" s="642"/>
      <c r="H40" s="642"/>
      <c r="I40" s="642"/>
      <c r="J40" s="642"/>
      <c r="K40" s="642"/>
      <c r="L40" s="643"/>
      <c r="M40" s="844"/>
      <c r="N40" s="845"/>
      <c r="O40" s="845"/>
      <c r="P40" s="845"/>
      <c r="Q40" s="845"/>
      <c r="R40" s="845"/>
      <c r="S40" s="845"/>
      <c r="T40" s="845"/>
      <c r="U40" s="845"/>
      <c r="V40" s="845"/>
      <c r="W40" s="898"/>
      <c r="X40" s="901"/>
      <c r="Y40" s="901"/>
      <c r="Z40" s="901"/>
      <c r="AA40" s="901"/>
      <c r="AB40" s="901"/>
      <c r="AC40" s="901"/>
      <c r="AD40" s="901"/>
      <c r="AE40" s="901"/>
      <c r="AF40" s="901"/>
      <c r="AG40" s="901"/>
      <c r="AH40" s="901"/>
      <c r="AI40" s="901"/>
      <c r="AJ40" s="901"/>
      <c r="AK40" s="901"/>
      <c r="AL40" s="901"/>
      <c r="AM40" s="901"/>
      <c r="AN40" s="901"/>
      <c r="AO40" s="902"/>
      <c r="AP40" s="745"/>
      <c r="AQ40" s="852"/>
      <c r="AR40" s="852"/>
      <c r="AS40" s="852"/>
      <c r="AT40" s="852"/>
      <c r="AU40" s="852"/>
      <c r="AV40" s="852"/>
      <c r="AW40" s="852"/>
      <c r="AX40" s="852"/>
      <c r="AY40" s="852"/>
      <c r="AZ40" s="852"/>
      <c r="BA40" s="852"/>
      <c r="BB40" s="852"/>
      <c r="BC40" s="852"/>
      <c r="BD40" s="852"/>
      <c r="BF40" s="663"/>
      <c r="BG40" s="664"/>
      <c r="BH40" s="664"/>
      <c r="BI40" s="664"/>
      <c r="BJ40" s="664"/>
      <c r="BK40" s="664"/>
      <c r="BL40" s="664"/>
      <c r="BM40" s="664"/>
      <c r="BN40" s="664"/>
      <c r="BO40" s="664"/>
      <c r="BP40" s="665"/>
      <c r="BQ40" s="844"/>
      <c r="BR40" s="845"/>
      <c r="BS40" s="845"/>
      <c r="BT40" s="845"/>
      <c r="BU40" s="845"/>
      <c r="BV40" s="845"/>
      <c r="BW40" s="845"/>
      <c r="BX40" s="845"/>
      <c r="BY40" s="845"/>
      <c r="BZ40" s="845"/>
      <c r="CA40" s="914"/>
      <c r="CB40" s="917"/>
      <c r="CC40" s="917"/>
      <c r="CD40" s="917"/>
      <c r="CE40" s="917"/>
      <c r="CF40" s="917"/>
      <c r="CG40" s="917"/>
      <c r="CH40" s="917"/>
      <c r="CI40" s="917"/>
      <c r="CJ40" s="917"/>
      <c r="CK40" s="917"/>
      <c r="CL40" s="917"/>
      <c r="CM40" s="917"/>
      <c r="CN40" s="917"/>
      <c r="CO40" s="917"/>
      <c r="CP40" s="917"/>
      <c r="CQ40" s="917"/>
      <c r="CR40" s="917"/>
      <c r="CS40" s="918"/>
      <c r="CT40" s="91"/>
    </row>
    <row r="41" spans="2:98" ht="27" customHeight="1">
      <c r="B41" s="119"/>
      <c r="C41" s="909" t="s">
        <v>211</v>
      </c>
      <c r="D41" s="910"/>
      <c r="E41" s="910"/>
      <c r="F41" s="910"/>
      <c r="G41" s="910"/>
      <c r="H41" s="910"/>
      <c r="I41" s="910"/>
      <c r="J41" s="910"/>
      <c r="K41" s="910"/>
      <c r="L41" s="716"/>
      <c r="M41" s="919" t="str">
        <f>基本データ入力シート!E22</f>
        <v>登録基幹技能者（種目）は、入札公告に記載された内容による。</v>
      </c>
      <c r="N41" s="920"/>
      <c r="O41" s="920"/>
      <c r="P41" s="920"/>
      <c r="Q41" s="920"/>
      <c r="R41" s="920"/>
      <c r="S41" s="920"/>
      <c r="T41" s="920"/>
      <c r="U41" s="920"/>
      <c r="V41" s="920"/>
      <c r="W41" s="920"/>
      <c r="X41" s="920"/>
      <c r="Y41" s="920"/>
      <c r="Z41" s="909" t="s">
        <v>413</v>
      </c>
      <c r="AA41" s="910"/>
      <c r="AB41" s="910"/>
      <c r="AC41" s="910"/>
      <c r="AD41" s="910"/>
      <c r="AE41" s="910"/>
      <c r="AF41" s="921" t="str">
        <f>'様式－２評価点確認申請書'!Y30</f>
        <v>設定なし</v>
      </c>
      <c r="AG41" s="922"/>
      <c r="AH41" s="922"/>
      <c r="AI41" s="922"/>
      <c r="AJ41" s="922"/>
      <c r="AK41" s="922"/>
      <c r="AL41" s="922"/>
      <c r="AM41" s="922"/>
      <c r="AN41" s="922"/>
      <c r="AO41" s="923"/>
      <c r="AP41" s="113"/>
      <c r="AQ41" s="852"/>
      <c r="AR41" s="852"/>
      <c r="AS41" s="852"/>
      <c r="AT41" s="852"/>
      <c r="AU41" s="852"/>
      <c r="AV41" s="852"/>
      <c r="AW41" s="852"/>
      <c r="AX41" s="852"/>
      <c r="AY41" s="852"/>
      <c r="AZ41" s="852"/>
      <c r="BA41" s="852"/>
      <c r="BB41" s="852"/>
      <c r="BC41" s="852"/>
      <c r="BD41" s="852"/>
      <c r="BF41" s="120"/>
      <c r="BG41" s="905" t="s">
        <v>211</v>
      </c>
      <c r="BH41" s="906"/>
      <c r="BI41" s="906"/>
      <c r="BJ41" s="906"/>
      <c r="BK41" s="906"/>
      <c r="BL41" s="906"/>
      <c r="BM41" s="906"/>
      <c r="BN41" s="906"/>
      <c r="BO41" s="906"/>
      <c r="BP41" s="758"/>
      <c r="BQ41" s="919" t="str">
        <f>IF(M41="","",M41)</f>
        <v>登録基幹技能者（種目）は、入札公告に記載された内容による。</v>
      </c>
      <c r="BR41" s="920"/>
      <c r="BS41" s="920"/>
      <c r="BT41" s="920"/>
      <c r="BU41" s="920"/>
      <c r="BV41" s="920"/>
      <c r="BW41" s="920"/>
      <c r="BX41" s="920"/>
      <c r="BY41" s="920"/>
      <c r="BZ41" s="920"/>
      <c r="CA41" s="920"/>
      <c r="CB41" s="920"/>
      <c r="CC41" s="920"/>
      <c r="CD41" s="909" t="s">
        <v>413</v>
      </c>
      <c r="CE41" s="910"/>
      <c r="CF41" s="910"/>
      <c r="CG41" s="910"/>
      <c r="CH41" s="910"/>
      <c r="CI41" s="910"/>
      <c r="CJ41" s="921" t="str">
        <f>IF(AF41="","",AF41)</f>
        <v>設定なし</v>
      </c>
      <c r="CK41" s="922"/>
      <c r="CL41" s="922"/>
      <c r="CM41" s="922"/>
      <c r="CN41" s="922"/>
      <c r="CO41" s="922"/>
      <c r="CP41" s="922"/>
      <c r="CQ41" s="922"/>
      <c r="CR41" s="922"/>
      <c r="CS41" s="923"/>
      <c r="CT41" s="91"/>
    </row>
    <row r="42" spans="2:98" ht="27" customHeight="1">
      <c r="B42" s="119"/>
      <c r="C42" s="909" t="s">
        <v>212</v>
      </c>
      <c r="D42" s="910"/>
      <c r="E42" s="910"/>
      <c r="F42" s="910"/>
      <c r="G42" s="910"/>
      <c r="H42" s="910"/>
      <c r="I42" s="910"/>
      <c r="J42" s="910"/>
      <c r="K42" s="910"/>
      <c r="L42" s="716"/>
      <c r="M42" s="153"/>
      <c r="N42" s="154"/>
      <c r="O42" s="911" t="s">
        <v>213</v>
      </c>
      <c r="P42" s="911"/>
      <c r="Q42" s="912" t="s">
        <v>214</v>
      </c>
      <c r="R42" s="912"/>
      <c r="S42" s="912"/>
      <c r="T42" s="912"/>
      <c r="U42" s="912"/>
      <c r="V42" s="912"/>
      <c r="W42" s="912"/>
      <c r="X42" s="912"/>
      <c r="Y42" s="912"/>
      <c r="Z42" s="912"/>
      <c r="AA42" s="912"/>
      <c r="AB42" s="912"/>
      <c r="AC42" s="912"/>
      <c r="AD42" s="912"/>
      <c r="AE42" s="912"/>
      <c r="AF42" s="912"/>
      <c r="AG42" s="912"/>
      <c r="AH42" s="912"/>
      <c r="AI42" s="912"/>
      <c r="AJ42" s="912"/>
      <c r="AK42" s="912"/>
      <c r="AL42" s="911" t="s">
        <v>271</v>
      </c>
      <c r="AM42" s="911"/>
      <c r="AN42" s="155"/>
      <c r="AO42" s="156"/>
      <c r="AP42" s="96" t="s">
        <v>215</v>
      </c>
      <c r="AQ42" s="47" t="s">
        <v>144</v>
      </c>
      <c r="BF42" s="120"/>
      <c r="BG42" s="905" t="s">
        <v>212</v>
      </c>
      <c r="BH42" s="906"/>
      <c r="BI42" s="906"/>
      <c r="BJ42" s="906"/>
      <c r="BK42" s="906"/>
      <c r="BL42" s="906"/>
      <c r="BM42" s="906"/>
      <c r="BN42" s="906"/>
      <c r="BO42" s="906"/>
      <c r="BP42" s="758"/>
      <c r="BQ42" s="157"/>
      <c r="BR42" s="158"/>
      <c r="BS42" s="907" t="s">
        <v>213</v>
      </c>
      <c r="BT42" s="907"/>
      <c r="BU42" s="908" t="str">
        <f>IF(AF41="配置なし","―",Q42)</f>
        <v>○○－○○－○○○</v>
      </c>
      <c r="BV42" s="908"/>
      <c r="BW42" s="908"/>
      <c r="BX42" s="908"/>
      <c r="BY42" s="908"/>
      <c r="BZ42" s="908"/>
      <c r="CA42" s="908"/>
      <c r="CB42" s="908"/>
      <c r="CC42" s="908"/>
      <c r="CD42" s="908"/>
      <c r="CE42" s="908"/>
      <c r="CF42" s="908"/>
      <c r="CG42" s="908"/>
      <c r="CH42" s="908"/>
      <c r="CI42" s="908"/>
      <c r="CJ42" s="908"/>
      <c r="CK42" s="908"/>
      <c r="CL42" s="908"/>
      <c r="CM42" s="908"/>
      <c r="CN42" s="908"/>
      <c r="CO42" s="908"/>
      <c r="CP42" s="907" t="s">
        <v>271</v>
      </c>
      <c r="CQ42" s="907"/>
      <c r="CR42" s="155"/>
      <c r="CS42" s="156"/>
      <c r="CT42" s="91"/>
    </row>
    <row r="43" spans="2:98" ht="13.5" customHeight="1">
      <c r="B43" s="119"/>
      <c r="C43" s="938" t="s">
        <v>216</v>
      </c>
      <c r="D43" s="939"/>
      <c r="E43" s="939"/>
      <c r="F43" s="939"/>
      <c r="G43" s="939"/>
      <c r="H43" s="939"/>
      <c r="I43" s="939"/>
      <c r="J43" s="939"/>
      <c r="K43" s="939"/>
      <c r="L43" s="940"/>
      <c r="M43" s="941" t="s">
        <v>217</v>
      </c>
      <c r="N43" s="942"/>
      <c r="O43" s="942"/>
      <c r="P43" s="942"/>
      <c r="Q43" s="942"/>
      <c r="R43" s="942"/>
      <c r="S43" s="942"/>
      <c r="T43" s="942"/>
      <c r="U43" s="942"/>
      <c r="V43" s="942"/>
      <c r="W43" s="942"/>
      <c r="X43" s="942"/>
      <c r="Y43" s="943"/>
      <c r="Z43" s="891" t="s">
        <v>158</v>
      </c>
      <c r="AA43" s="892"/>
      <c r="AB43" s="893"/>
      <c r="AC43" s="944"/>
      <c r="AD43" s="932" t="s">
        <v>159</v>
      </c>
      <c r="AE43" s="932"/>
      <c r="AF43" s="679"/>
      <c r="AG43" s="679"/>
      <c r="AH43" s="935" t="s">
        <v>248</v>
      </c>
      <c r="AI43" s="936"/>
      <c r="AJ43" s="936"/>
      <c r="AK43" s="818" t="s">
        <v>160</v>
      </c>
      <c r="AL43" s="936"/>
      <c r="AM43" s="936"/>
      <c r="AN43" s="818" t="s">
        <v>250</v>
      </c>
      <c r="AO43" s="974"/>
      <c r="AP43" s="96"/>
      <c r="AQ43" s="47"/>
      <c r="AR43" s="47"/>
      <c r="AS43" s="47"/>
      <c r="BF43" s="120"/>
      <c r="BG43" s="938" t="s">
        <v>161</v>
      </c>
      <c r="BH43" s="939"/>
      <c r="BI43" s="939"/>
      <c r="BJ43" s="939"/>
      <c r="BK43" s="939"/>
      <c r="BL43" s="939"/>
      <c r="BM43" s="939"/>
      <c r="BN43" s="939"/>
      <c r="BO43" s="939"/>
      <c r="BP43" s="940"/>
      <c r="BQ43" s="924" t="str">
        <f>IF(AF41="配置なし","　　　　　　　―",M43)</f>
        <v>○○○○　○○○○</v>
      </c>
      <c r="BR43" s="925"/>
      <c r="BS43" s="925"/>
      <c r="BT43" s="925"/>
      <c r="BU43" s="925"/>
      <c r="BV43" s="925"/>
      <c r="BW43" s="925"/>
      <c r="BX43" s="925"/>
      <c r="BY43" s="925"/>
      <c r="BZ43" s="925"/>
      <c r="CA43" s="925"/>
      <c r="CB43" s="925"/>
      <c r="CC43" s="926"/>
      <c r="CD43" s="891" t="s">
        <v>158</v>
      </c>
      <c r="CE43" s="892"/>
      <c r="CF43" s="893"/>
      <c r="CG43" s="103"/>
      <c r="CH43" s="930" t="s">
        <v>159</v>
      </c>
      <c r="CI43" s="930"/>
      <c r="CJ43" s="677" t="str">
        <f>IF(AF43="","",AF43)</f>
        <v/>
      </c>
      <c r="CK43" s="677"/>
      <c r="CL43" s="930" t="s">
        <v>248</v>
      </c>
      <c r="CM43" s="677" t="str">
        <f>IF(AI43="","",AI43)</f>
        <v/>
      </c>
      <c r="CN43" s="677"/>
      <c r="CO43" s="673" t="s">
        <v>160</v>
      </c>
      <c r="CP43" s="677" t="str">
        <f>IF(AL43="","",AL43)</f>
        <v/>
      </c>
      <c r="CQ43" s="677"/>
      <c r="CR43" s="673" t="s">
        <v>250</v>
      </c>
      <c r="CS43" s="949"/>
      <c r="CT43" s="91"/>
    </row>
    <row r="44" spans="2:98" ht="13.5" customHeight="1">
      <c r="B44" s="119"/>
      <c r="C44" s="951" t="s">
        <v>162</v>
      </c>
      <c r="D44" s="952"/>
      <c r="E44" s="952"/>
      <c r="F44" s="952"/>
      <c r="G44" s="952"/>
      <c r="H44" s="952"/>
      <c r="I44" s="952"/>
      <c r="J44" s="952"/>
      <c r="K44" s="952"/>
      <c r="L44" s="953"/>
      <c r="M44" s="957" t="s">
        <v>218</v>
      </c>
      <c r="N44" s="958"/>
      <c r="O44" s="958"/>
      <c r="P44" s="958"/>
      <c r="Q44" s="958"/>
      <c r="R44" s="958"/>
      <c r="S44" s="958"/>
      <c r="T44" s="958"/>
      <c r="U44" s="958"/>
      <c r="V44" s="958"/>
      <c r="W44" s="958"/>
      <c r="X44" s="958"/>
      <c r="Y44" s="959"/>
      <c r="Z44" s="927"/>
      <c r="AA44" s="928"/>
      <c r="AB44" s="929"/>
      <c r="AC44" s="945"/>
      <c r="AD44" s="933"/>
      <c r="AE44" s="933"/>
      <c r="AF44" s="934"/>
      <c r="AG44" s="934"/>
      <c r="AH44" s="725"/>
      <c r="AI44" s="937"/>
      <c r="AJ44" s="937"/>
      <c r="AK44" s="973"/>
      <c r="AL44" s="937"/>
      <c r="AM44" s="937"/>
      <c r="AN44" s="973"/>
      <c r="AO44" s="975"/>
      <c r="AP44" s="96"/>
      <c r="AQ44" s="47"/>
      <c r="AR44" s="47"/>
      <c r="AS44" s="47"/>
      <c r="BF44" s="120"/>
      <c r="BG44" s="951" t="s">
        <v>162</v>
      </c>
      <c r="BH44" s="952"/>
      <c r="BI44" s="952"/>
      <c r="BJ44" s="952"/>
      <c r="BK44" s="952"/>
      <c r="BL44" s="952"/>
      <c r="BM44" s="952"/>
      <c r="BN44" s="952"/>
      <c r="BO44" s="952"/>
      <c r="BP44" s="953"/>
      <c r="BQ44" s="963" t="str">
        <f>IF(AF41="配置なし","　　　　　　　―",M44)</f>
        <v>○○　　　○○</v>
      </c>
      <c r="BR44" s="964"/>
      <c r="BS44" s="964"/>
      <c r="BT44" s="964"/>
      <c r="BU44" s="964"/>
      <c r="BV44" s="964"/>
      <c r="BW44" s="964"/>
      <c r="BX44" s="964"/>
      <c r="BY44" s="964"/>
      <c r="BZ44" s="964"/>
      <c r="CA44" s="964"/>
      <c r="CB44" s="964"/>
      <c r="CC44" s="965"/>
      <c r="CD44" s="927"/>
      <c r="CE44" s="928"/>
      <c r="CF44" s="929"/>
      <c r="CG44" s="91"/>
      <c r="CH44" s="931"/>
      <c r="CI44" s="931"/>
      <c r="CJ44" s="971"/>
      <c r="CK44" s="971"/>
      <c r="CL44" s="931"/>
      <c r="CM44" s="971"/>
      <c r="CN44" s="971"/>
      <c r="CO44" s="972"/>
      <c r="CP44" s="971"/>
      <c r="CQ44" s="971"/>
      <c r="CR44" s="972"/>
      <c r="CS44" s="950"/>
      <c r="CT44" s="91"/>
    </row>
    <row r="45" spans="2:98" ht="13.5" customHeight="1">
      <c r="B45" s="119"/>
      <c r="C45" s="954"/>
      <c r="D45" s="955"/>
      <c r="E45" s="955"/>
      <c r="F45" s="955"/>
      <c r="G45" s="955"/>
      <c r="H45" s="955"/>
      <c r="I45" s="955"/>
      <c r="J45" s="955"/>
      <c r="K45" s="955"/>
      <c r="L45" s="956"/>
      <c r="M45" s="960"/>
      <c r="N45" s="961"/>
      <c r="O45" s="961"/>
      <c r="P45" s="961"/>
      <c r="Q45" s="961"/>
      <c r="R45" s="961"/>
      <c r="S45" s="961"/>
      <c r="T45" s="961"/>
      <c r="U45" s="961"/>
      <c r="V45" s="961"/>
      <c r="W45" s="961"/>
      <c r="X45" s="961"/>
      <c r="Y45" s="962"/>
      <c r="Z45" s="894"/>
      <c r="AA45" s="895"/>
      <c r="AB45" s="896"/>
      <c r="AC45" s="104"/>
      <c r="AD45" s="93" t="s">
        <v>219</v>
      </c>
      <c r="AE45" s="969">
        <f>AV45</f>
        <v>1925</v>
      </c>
      <c r="AF45" s="969"/>
      <c r="AG45" s="969"/>
      <c r="AH45" s="106" t="s">
        <v>163</v>
      </c>
      <c r="AI45" s="969">
        <f>AI43</f>
        <v>0</v>
      </c>
      <c r="AJ45" s="969"/>
      <c r="AK45" s="106" t="s">
        <v>220</v>
      </c>
      <c r="AL45" s="969">
        <f>AL43</f>
        <v>0</v>
      </c>
      <c r="AM45" s="969"/>
      <c r="AN45" s="107" t="s">
        <v>221</v>
      </c>
      <c r="AO45" s="108"/>
      <c r="AP45" s="96"/>
      <c r="AQ45" s="47"/>
      <c r="AR45" s="47"/>
      <c r="AS45" s="47"/>
      <c r="AV45" s="109">
        <f>IF(AD43="昭和",AF43+1925,AF43+1988)</f>
        <v>1925</v>
      </c>
      <c r="BF45" s="120"/>
      <c r="BG45" s="954"/>
      <c r="BH45" s="955"/>
      <c r="BI45" s="955"/>
      <c r="BJ45" s="955"/>
      <c r="BK45" s="955"/>
      <c r="BL45" s="955"/>
      <c r="BM45" s="955"/>
      <c r="BN45" s="955"/>
      <c r="BO45" s="955"/>
      <c r="BP45" s="956"/>
      <c r="BQ45" s="966"/>
      <c r="BR45" s="967"/>
      <c r="BS45" s="967"/>
      <c r="BT45" s="967"/>
      <c r="BU45" s="967"/>
      <c r="BV45" s="967"/>
      <c r="BW45" s="967"/>
      <c r="BX45" s="967"/>
      <c r="BY45" s="967"/>
      <c r="BZ45" s="967"/>
      <c r="CA45" s="967"/>
      <c r="CB45" s="967"/>
      <c r="CC45" s="968"/>
      <c r="CD45" s="894"/>
      <c r="CE45" s="895"/>
      <c r="CF45" s="896"/>
      <c r="CG45" s="104"/>
      <c r="CH45" s="94" t="s">
        <v>219</v>
      </c>
      <c r="CI45" s="970">
        <f>IF(AE45="","",AE45)</f>
        <v>1925</v>
      </c>
      <c r="CJ45" s="970"/>
      <c r="CK45" s="970"/>
      <c r="CL45" s="111" t="s">
        <v>220</v>
      </c>
      <c r="CM45" s="970">
        <f>IF(AI45="","",AI45)</f>
        <v>0</v>
      </c>
      <c r="CN45" s="970"/>
      <c r="CO45" s="111" t="s">
        <v>220</v>
      </c>
      <c r="CP45" s="970">
        <f>IF(AL45="","",AL45)</f>
        <v>0</v>
      </c>
      <c r="CQ45" s="970"/>
      <c r="CR45" s="65" t="s">
        <v>221</v>
      </c>
      <c r="CS45" s="95"/>
      <c r="CT45" s="91"/>
    </row>
    <row r="46" spans="2:98" ht="27" customHeight="1">
      <c r="B46" s="119"/>
      <c r="C46" s="909" t="s">
        <v>222</v>
      </c>
      <c r="D46" s="910"/>
      <c r="E46" s="910"/>
      <c r="F46" s="910"/>
      <c r="G46" s="910"/>
      <c r="H46" s="910"/>
      <c r="I46" s="910"/>
      <c r="J46" s="910"/>
      <c r="K46" s="910"/>
      <c r="L46" s="716"/>
      <c r="M46" s="159"/>
      <c r="N46" s="946" t="s">
        <v>247</v>
      </c>
      <c r="O46" s="946"/>
      <c r="P46" s="947"/>
      <c r="Q46" s="947"/>
      <c r="R46" s="112" t="s">
        <v>351</v>
      </c>
      <c r="S46" s="948"/>
      <c r="T46" s="948"/>
      <c r="U46" s="115" t="s">
        <v>352</v>
      </c>
      <c r="V46" s="948"/>
      <c r="W46" s="948"/>
      <c r="X46" s="115" t="s">
        <v>353</v>
      </c>
      <c r="Y46" s="116"/>
      <c r="Z46" s="978" t="s">
        <v>356</v>
      </c>
      <c r="AA46" s="979"/>
      <c r="AB46" s="980"/>
      <c r="AC46" s="159"/>
      <c r="AD46" s="946" t="s">
        <v>357</v>
      </c>
      <c r="AE46" s="946"/>
      <c r="AF46" s="947"/>
      <c r="AG46" s="947"/>
      <c r="AH46" s="112" t="s">
        <v>351</v>
      </c>
      <c r="AI46" s="948"/>
      <c r="AJ46" s="948"/>
      <c r="AK46" s="115" t="s">
        <v>76</v>
      </c>
      <c r="AL46" s="948"/>
      <c r="AM46" s="948"/>
      <c r="AN46" s="115" t="s">
        <v>250</v>
      </c>
      <c r="AO46" s="160"/>
      <c r="AP46" s="96"/>
      <c r="AQ46" s="47"/>
      <c r="AR46" s="47"/>
      <c r="AS46" s="47"/>
      <c r="BF46" s="120"/>
      <c r="BG46" s="905" t="s">
        <v>222</v>
      </c>
      <c r="BH46" s="906"/>
      <c r="BI46" s="906"/>
      <c r="BJ46" s="906"/>
      <c r="BK46" s="906"/>
      <c r="BL46" s="906"/>
      <c r="BM46" s="906"/>
      <c r="BN46" s="906"/>
      <c r="BO46" s="906"/>
      <c r="BP46" s="758"/>
      <c r="BQ46" s="161"/>
      <c r="BR46" s="985" t="str">
        <f>N46</f>
        <v>平成</v>
      </c>
      <c r="BS46" s="985"/>
      <c r="BT46" s="981" t="str">
        <f>IF(P46="","",P46)</f>
        <v/>
      </c>
      <c r="BU46" s="981"/>
      <c r="BV46" s="114" t="s">
        <v>248</v>
      </c>
      <c r="BW46" s="981" t="str">
        <f>IF(S46="","",S46)</f>
        <v/>
      </c>
      <c r="BX46" s="981"/>
      <c r="BY46" s="117" t="s">
        <v>160</v>
      </c>
      <c r="BZ46" s="981" t="str">
        <f>IF(V46="","",V46)</f>
        <v/>
      </c>
      <c r="CA46" s="981"/>
      <c r="CB46" s="117" t="s">
        <v>250</v>
      </c>
      <c r="CC46" s="118"/>
      <c r="CD46" s="982" t="s">
        <v>223</v>
      </c>
      <c r="CE46" s="983"/>
      <c r="CF46" s="984"/>
      <c r="CG46" s="161"/>
      <c r="CH46" s="985" t="str">
        <f>AD46</f>
        <v>令和</v>
      </c>
      <c r="CI46" s="985"/>
      <c r="CJ46" s="981" t="str">
        <f>IF(AF46="","",AF46)</f>
        <v/>
      </c>
      <c r="CK46" s="981"/>
      <c r="CL46" s="114" t="s">
        <v>248</v>
      </c>
      <c r="CM46" s="981" t="str">
        <f>IF(AI46="","",AI46)</f>
        <v/>
      </c>
      <c r="CN46" s="981"/>
      <c r="CO46" s="117" t="s">
        <v>160</v>
      </c>
      <c r="CP46" s="981" t="str">
        <f>IF(AL46="","",AL46)</f>
        <v/>
      </c>
      <c r="CQ46" s="981"/>
      <c r="CR46" s="117" t="s">
        <v>250</v>
      </c>
      <c r="CS46" s="162"/>
      <c r="CT46" s="91"/>
    </row>
    <row r="47" spans="2:98" ht="27" customHeight="1">
      <c r="B47" s="119"/>
      <c r="C47" s="909" t="s">
        <v>224</v>
      </c>
      <c r="D47" s="910"/>
      <c r="E47" s="910"/>
      <c r="F47" s="910"/>
      <c r="G47" s="910"/>
      <c r="H47" s="910"/>
      <c r="I47" s="910"/>
      <c r="J47" s="910"/>
      <c r="K47" s="910"/>
      <c r="L47" s="716"/>
      <c r="M47" s="153"/>
      <c r="N47" s="154"/>
      <c r="O47" s="911" t="s">
        <v>213</v>
      </c>
      <c r="P47" s="911"/>
      <c r="Q47" s="912" t="s">
        <v>225</v>
      </c>
      <c r="R47" s="912"/>
      <c r="S47" s="912"/>
      <c r="T47" s="912"/>
      <c r="U47" s="912"/>
      <c r="V47" s="912"/>
      <c r="W47" s="912"/>
      <c r="X47" s="912"/>
      <c r="Y47" s="912"/>
      <c r="Z47" s="912"/>
      <c r="AA47" s="912"/>
      <c r="AB47" s="912"/>
      <c r="AC47" s="912"/>
      <c r="AD47" s="912"/>
      <c r="AE47" s="912"/>
      <c r="AF47" s="912"/>
      <c r="AG47" s="912"/>
      <c r="AH47" s="912"/>
      <c r="AI47" s="912"/>
      <c r="AJ47" s="912"/>
      <c r="AK47" s="912"/>
      <c r="AL47" s="911" t="s">
        <v>226</v>
      </c>
      <c r="AM47" s="911"/>
      <c r="AN47" s="155"/>
      <c r="AO47" s="156"/>
      <c r="AP47" s="96" t="s">
        <v>227</v>
      </c>
      <c r="AQ47" s="47" t="s">
        <v>144</v>
      </c>
      <c r="AR47" s="47"/>
      <c r="AS47" s="47"/>
      <c r="AV47" s="109"/>
      <c r="BF47" s="120"/>
      <c r="BG47" s="905" t="s">
        <v>224</v>
      </c>
      <c r="BH47" s="906"/>
      <c r="BI47" s="906"/>
      <c r="BJ47" s="906"/>
      <c r="BK47" s="906"/>
      <c r="BL47" s="906"/>
      <c r="BM47" s="906"/>
      <c r="BN47" s="906"/>
      <c r="BO47" s="906"/>
      <c r="BP47" s="758"/>
      <c r="BQ47" s="157"/>
      <c r="BR47" s="158"/>
      <c r="BS47" s="907" t="s">
        <v>213</v>
      </c>
      <c r="BT47" s="907"/>
      <c r="BU47" s="908" t="str">
        <f>IF(AF41="配置なし","―",Q47)</f>
        <v>○○○○○○</v>
      </c>
      <c r="BV47" s="908"/>
      <c r="BW47" s="908"/>
      <c r="BX47" s="908"/>
      <c r="BY47" s="908"/>
      <c r="BZ47" s="908"/>
      <c r="CA47" s="908"/>
      <c r="CB47" s="908"/>
      <c r="CC47" s="908"/>
      <c r="CD47" s="908"/>
      <c r="CE47" s="908"/>
      <c r="CF47" s="908"/>
      <c r="CG47" s="908"/>
      <c r="CH47" s="908"/>
      <c r="CI47" s="908"/>
      <c r="CJ47" s="908"/>
      <c r="CK47" s="908"/>
      <c r="CL47" s="908"/>
      <c r="CM47" s="908"/>
      <c r="CN47" s="908"/>
      <c r="CO47" s="908"/>
      <c r="CP47" s="907" t="s">
        <v>226</v>
      </c>
      <c r="CQ47" s="907"/>
      <c r="CR47" s="155"/>
      <c r="CS47" s="156"/>
      <c r="CT47" s="91"/>
    </row>
    <row r="48" spans="2:98" ht="27" customHeight="1">
      <c r="B48" s="119"/>
      <c r="C48" s="909" t="s">
        <v>228</v>
      </c>
      <c r="D48" s="910"/>
      <c r="E48" s="910"/>
      <c r="F48" s="910"/>
      <c r="G48" s="910"/>
      <c r="H48" s="910"/>
      <c r="I48" s="910"/>
      <c r="J48" s="910"/>
      <c r="K48" s="910"/>
      <c r="L48" s="716"/>
      <c r="M48" s="986" t="s">
        <v>229</v>
      </c>
      <c r="N48" s="987"/>
      <c r="O48" s="987"/>
      <c r="P48" s="987"/>
      <c r="Q48" s="987"/>
      <c r="R48" s="987"/>
      <c r="S48" s="987"/>
      <c r="T48" s="987"/>
      <c r="U48" s="987"/>
      <c r="V48" s="987"/>
      <c r="W48" s="987"/>
      <c r="X48" s="987"/>
      <c r="Y48" s="987"/>
      <c r="Z48" s="987"/>
      <c r="AA48" s="987"/>
      <c r="AB48" s="987"/>
      <c r="AC48" s="987"/>
      <c r="AD48" s="987"/>
      <c r="AE48" s="987"/>
      <c r="AF48" s="987"/>
      <c r="AG48" s="987"/>
      <c r="AH48" s="987"/>
      <c r="AI48" s="987"/>
      <c r="AJ48" s="987"/>
      <c r="AK48" s="987"/>
      <c r="AL48" s="987"/>
      <c r="AM48" s="987"/>
      <c r="AN48" s="987"/>
      <c r="AO48" s="988"/>
      <c r="AP48" s="96" t="s">
        <v>227</v>
      </c>
      <c r="AQ48" s="47" t="s">
        <v>144</v>
      </c>
      <c r="AR48" s="47"/>
      <c r="AS48" s="47"/>
      <c r="AV48" s="109"/>
      <c r="BF48" s="120"/>
      <c r="BG48" s="905" t="s">
        <v>228</v>
      </c>
      <c r="BH48" s="906"/>
      <c r="BI48" s="906"/>
      <c r="BJ48" s="906"/>
      <c r="BK48" s="906"/>
      <c r="BL48" s="906"/>
      <c r="BM48" s="906"/>
      <c r="BN48" s="906"/>
      <c r="BO48" s="906"/>
      <c r="BP48" s="758"/>
      <c r="BQ48" s="990" t="str">
        <f>IF(AF41="配置なし","　　　　　　　　　　　　　　　　―",M48)</f>
        <v>○○建設株式会社</v>
      </c>
      <c r="BR48" s="991"/>
      <c r="BS48" s="991"/>
      <c r="BT48" s="991"/>
      <c r="BU48" s="991"/>
      <c r="BV48" s="991"/>
      <c r="BW48" s="991"/>
      <c r="BX48" s="991"/>
      <c r="BY48" s="991"/>
      <c r="BZ48" s="991"/>
      <c r="CA48" s="991"/>
      <c r="CB48" s="991"/>
      <c r="CC48" s="991"/>
      <c r="CD48" s="991"/>
      <c r="CE48" s="991"/>
      <c r="CF48" s="991"/>
      <c r="CG48" s="991"/>
      <c r="CH48" s="991"/>
      <c r="CI48" s="991"/>
      <c r="CJ48" s="991"/>
      <c r="CK48" s="991"/>
      <c r="CL48" s="991"/>
      <c r="CM48" s="991"/>
      <c r="CN48" s="991"/>
      <c r="CO48" s="991"/>
      <c r="CP48" s="991"/>
      <c r="CQ48" s="991"/>
      <c r="CR48" s="991"/>
      <c r="CS48" s="992"/>
      <c r="CT48" s="91"/>
    </row>
    <row r="49" spans="2:98" ht="27" customHeight="1">
      <c r="B49" s="119"/>
      <c r="C49" s="909" t="s">
        <v>209</v>
      </c>
      <c r="D49" s="910"/>
      <c r="E49" s="910"/>
      <c r="F49" s="910"/>
      <c r="G49" s="910"/>
      <c r="H49" s="910"/>
      <c r="I49" s="910"/>
      <c r="J49" s="910"/>
      <c r="K49" s="910"/>
      <c r="L49" s="716"/>
      <c r="M49" s="986" t="s">
        <v>230</v>
      </c>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8"/>
      <c r="AP49" s="96" t="s">
        <v>227</v>
      </c>
      <c r="AQ49" s="47" t="s">
        <v>144</v>
      </c>
      <c r="AR49" s="47"/>
      <c r="AS49" s="47"/>
      <c r="AV49" s="109"/>
      <c r="BF49" s="120"/>
      <c r="BG49" s="905" t="s">
        <v>209</v>
      </c>
      <c r="BH49" s="906"/>
      <c r="BI49" s="906"/>
      <c r="BJ49" s="906"/>
      <c r="BK49" s="906"/>
      <c r="BL49" s="906"/>
      <c r="BM49" s="906"/>
      <c r="BN49" s="906"/>
      <c r="BO49" s="906"/>
      <c r="BP49" s="758"/>
      <c r="BQ49" s="990" t="str">
        <f>IF(AF41="配置なし","　　　　　　　　　　　　　　　　―",M49)</f>
        <v>○○県　○○市　○○　○－○－○</v>
      </c>
      <c r="BR49" s="991"/>
      <c r="BS49" s="991"/>
      <c r="BT49" s="991"/>
      <c r="BU49" s="991"/>
      <c r="BV49" s="991"/>
      <c r="BW49" s="991"/>
      <c r="BX49" s="991"/>
      <c r="BY49" s="991"/>
      <c r="BZ49" s="991"/>
      <c r="CA49" s="991"/>
      <c r="CB49" s="991"/>
      <c r="CC49" s="991"/>
      <c r="CD49" s="991"/>
      <c r="CE49" s="991"/>
      <c r="CF49" s="991"/>
      <c r="CG49" s="991"/>
      <c r="CH49" s="991"/>
      <c r="CI49" s="991"/>
      <c r="CJ49" s="991"/>
      <c r="CK49" s="991"/>
      <c r="CL49" s="991"/>
      <c r="CM49" s="991"/>
      <c r="CN49" s="991"/>
      <c r="CO49" s="991"/>
      <c r="CP49" s="991"/>
      <c r="CQ49" s="991"/>
      <c r="CR49" s="991"/>
      <c r="CS49" s="992"/>
      <c r="CT49" s="57"/>
    </row>
    <row r="50" spans="2:98" ht="27" customHeight="1">
      <c r="B50" s="129"/>
      <c r="C50" s="909" t="s">
        <v>231</v>
      </c>
      <c r="D50" s="910"/>
      <c r="E50" s="910"/>
      <c r="F50" s="910"/>
      <c r="G50" s="910"/>
      <c r="H50" s="910"/>
      <c r="I50" s="910"/>
      <c r="J50" s="910"/>
      <c r="K50" s="910"/>
      <c r="L50" s="716"/>
      <c r="M50" s="989" t="s">
        <v>345</v>
      </c>
      <c r="N50" s="989"/>
      <c r="O50" s="997"/>
      <c r="P50" s="997"/>
      <c r="Q50" s="164" t="s">
        <v>359</v>
      </c>
      <c r="R50" s="998"/>
      <c r="S50" s="998"/>
      <c r="T50" s="165" t="s">
        <v>360</v>
      </c>
      <c r="U50" s="979" t="s">
        <v>361</v>
      </c>
      <c r="V50" s="979"/>
      <c r="W50" s="979"/>
      <c r="X50" s="989" t="s">
        <v>358</v>
      </c>
      <c r="Y50" s="989"/>
      <c r="Z50" s="997"/>
      <c r="AA50" s="997"/>
      <c r="AB50" s="164" t="s">
        <v>359</v>
      </c>
      <c r="AC50" s="998"/>
      <c r="AD50" s="998"/>
      <c r="AE50" s="165" t="s">
        <v>160</v>
      </c>
      <c r="AF50" s="979" t="s">
        <v>233</v>
      </c>
      <c r="AG50" s="979"/>
      <c r="AH50" s="979"/>
      <c r="AI50" s="979"/>
      <c r="AJ50" s="979"/>
      <c r="AK50" s="994">
        <f>IF(O50=Z50,AC50-R50,12*(Z50-O50)+(AC50-R50))</f>
        <v>0</v>
      </c>
      <c r="AL50" s="994"/>
      <c r="AM50" s="995" t="s">
        <v>234</v>
      </c>
      <c r="AN50" s="995"/>
      <c r="AO50" s="996"/>
      <c r="AP50" s="113"/>
      <c r="AQ50" s="137"/>
      <c r="AR50" s="137"/>
      <c r="AS50" s="137"/>
      <c r="AT50" s="137"/>
      <c r="AU50" s="137"/>
      <c r="AV50" s="137"/>
      <c r="AW50" s="137"/>
      <c r="AX50" s="137"/>
      <c r="AY50" s="137"/>
      <c r="AZ50" s="137"/>
      <c r="BA50" s="137"/>
      <c r="BB50" s="137"/>
      <c r="BC50" s="137"/>
      <c r="BD50" s="137"/>
      <c r="BF50" s="166"/>
      <c r="BG50" s="905" t="s">
        <v>231</v>
      </c>
      <c r="BH50" s="906"/>
      <c r="BI50" s="906"/>
      <c r="BJ50" s="906"/>
      <c r="BK50" s="906"/>
      <c r="BL50" s="906"/>
      <c r="BM50" s="906"/>
      <c r="BN50" s="906"/>
      <c r="BO50" s="906"/>
      <c r="BP50" s="758"/>
      <c r="BQ50" s="977" t="str">
        <f>M50</f>
        <v>令和</v>
      </c>
      <c r="BR50" s="977"/>
      <c r="BS50" s="908" t="str">
        <f>IF(O50="","",O50)</f>
        <v/>
      </c>
      <c r="BT50" s="908"/>
      <c r="BU50" s="163" t="s">
        <v>248</v>
      </c>
      <c r="BV50" s="908" t="str">
        <f>IF(R50="","",R50)</f>
        <v/>
      </c>
      <c r="BW50" s="908"/>
      <c r="BX50" s="102" t="s">
        <v>160</v>
      </c>
      <c r="BY50" s="983" t="s">
        <v>232</v>
      </c>
      <c r="BZ50" s="983"/>
      <c r="CA50" s="983"/>
      <c r="CB50" s="977" t="str">
        <f>X50</f>
        <v>令和</v>
      </c>
      <c r="CC50" s="977"/>
      <c r="CD50" s="908" t="str">
        <f>IF(Z50="","",Z50)</f>
        <v/>
      </c>
      <c r="CE50" s="908"/>
      <c r="CF50" s="163" t="s">
        <v>248</v>
      </c>
      <c r="CG50" s="908" t="str">
        <f>IF(AC50="","",AC50)</f>
        <v/>
      </c>
      <c r="CH50" s="908"/>
      <c r="CI50" s="102" t="s">
        <v>160</v>
      </c>
      <c r="CJ50" s="983" t="s">
        <v>233</v>
      </c>
      <c r="CK50" s="983"/>
      <c r="CL50" s="983"/>
      <c r="CM50" s="983"/>
      <c r="CN50" s="983"/>
      <c r="CO50" s="908">
        <f>IF(AK50="","",AK50)</f>
        <v>0</v>
      </c>
      <c r="CP50" s="908"/>
      <c r="CQ50" s="1000" t="s">
        <v>234</v>
      </c>
      <c r="CR50" s="1000"/>
      <c r="CS50" s="1001"/>
    </row>
    <row r="51" spans="2:98" ht="10.5" customHeight="1">
      <c r="B51" s="152"/>
      <c r="C51" s="131"/>
      <c r="D51" s="993"/>
      <c r="E51" s="993"/>
      <c r="F51" s="993"/>
      <c r="G51" s="993"/>
      <c r="H51" s="993"/>
      <c r="I51" s="993"/>
      <c r="J51" s="993"/>
      <c r="K51" s="993"/>
      <c r="L51" s="993"/>
      <c r="M51" s="993"/>
      <c r="N51" s="993"/>
      <c r="O51" s="993"/>
      <c r="P51" s="993"/>
      <c r="Q51" s="993"/>
      <c r="R51" s="993"/>
      <c r="S51" s="993"/>
      <c r="T51" s="993"/>
      <c r="U51" s="993"/>
      <c r="V51" s="993"/>
      <c r="W51" s="993"/>
      <c r="X51" s="993"/>
      <c r="Y51" s="993"/>
      <c r="Z51" s="993"/>
      <c r="AA51" s="993"/>
      <c r="AB51" s="993"/>
      <c r="AC51" s="993"/>
      <c r="AD51" s="993"/>
      <c r="AE51" s="993"/>
      <c r="AF51" s="993"/>
      <c r="AG51" s="993"/>
      <c r="AH51" s="993"/>
      <c r="AI51" s="993"/>
      <c r="AJ51" s="993"/>
      <c r="AK51" s="993"/>
      <c r="AL51" s="993"/>
      <c r="AM51" s="993"/>
      <c r="AN51" s="993"/>
      <c r="AO51" s="993"/>
      <c r="AP51" s="86"/>
      <c r="AQ51" s="702"/>
      <c r="AR51" s="702"/>
      <c r="AS51" s="702"/>
      <c r="AT51" s="702"/>
      <c r="AU51" s="702"/>
      <c r="AV51" s="702"/>
      <c r="AW51" s="702"/>
      <c r="AX51" s="702"/>
      <c r="AY51" s="702"/>
      <c r="AZ51" s="702"/>
      <c r="BA51" s="702"/>
      <c r="BB51" s="702"/>
      <c r="BC51" s="702"/>
      <c r="BD51" s="702"/>
      <c r="BF51" s="31"/>
      <c r="BG51" s="143"/>
      <c r="BH51" s="976"/>
      <c r="BI51" s="976"/>
      <c r="BJ51" s="976"/>
      <c r="BK51" s="976"/>
      <c r="BL51" s="976"/>
      <c r="BM51" s="976"/>
      <c r="BN51" s="976"/>
      <c r="BO51" s="976"/>
      <c r="BP51" s="976"/>
      <c r="BQ51" s="976"/>
      <c r="BR51" s="976"/>
      <c r="BS51" s="976"/>
      <c r="BT51" s="976"/>
      <c r="BU51" s="976"/>
      <c r="BV51" s="976"/>
      <c r="BW51" s="976"/>
      <c r="BX51" s="976"/>
      <c r="BY51" s="976"/>
      <c r="BZ51" s="976"/>
      <c r="CA51" s="976"/>
      <c r="CB51" s="976"/>
      <c r="CC51" s="976"/>
      <c r="CD51" s="976"/>
      <c r="CE51" s="976"/>
      <c r="CF51" s="976"/>
      <c r="CG51" s="976"/>
      <c r="CH51" s="976"/>
      <c r="CI51" s="976"/>
      <c r="CJ51" s="976"/>
      <c r="CK51" s="976"/>
      <c r="CL51" s="976"/>
      <c r="CM51" s="976"/>
      <c r="CN51" s="976"/>
      <c r="CO51" s="976"/>
      <c r="CP51" s="976"/>
      <c r="CQ51" s="976"/>
      <c r="CR51" s="976"/>
      <c r="CS51" s="976"/>
    </row>
    <row r="52" spans="2:98" ht="10.5" customHeight="1">
      <c r="C52" s="131"/>
      <c r="D52" s="993"/>
      <c r="E52" s="993"/>
      <c r="F52" s="993"/>
      <c r="G52" s="993"/>
      <c r="H52" s="993"/>
      <c r="I52" s="993"/>
      <c r="J52" s="993"/>
      <c r="K52" s="993"/>
      <c r="L52" s="993"/>
      <c r="M52" s="993"/>
      <c r="N52" s="993"/>
      <c r="O52" s="993"/>
      <c r="P52" s="993"/>
      <c r="Q52" s="993"/>
      <c r="R52" s="993"/>
      <c r="S52" s="993"/>
      <c r="T52" s="993"/>
      <c r="U52" s="993"/>
      <c r="V52" s="993"/>
      <c r="W52" s="993"/>
      <c r="X52" s="993"/>
      <c r="Y52" s="993"/>
      <c r="Z52" s="993"/>
      <c r="AA52" s="993"/>
      <c r="AB52" s="993"/>
      <c r="AC52" s="993"/>
      <c r="AD52" s="993"/>
      <c r="AE52" s="993"/>
      <c r="AF52" s="993"/>
      <c r="AG52" s="993"/>
      <c r="AH52" s="993"/>
      <c r="AI52" s="993"/>
      <c r="AJ52" s="993"/>
      <c r="AK52" s="993"/>
      <c r="AL52" s="993"/>
      <c r="AM52" s="993"/>
      <c r="AN52" s="993"/>
      <c r="AO52" s="993"/>
      <c r="AP52" s="86"/>
      <c r="AQ52" s="142"/>
      <c r="AR52" s="142"/>
      <c r="AS52" s="142"/>
      <c r="AT52" s="142"/>
      <c r="AU52" s="142"/>
      <c r="AV52" s="142"/>
      <c r="AW52" s="142"/>
      <c r="AX52" s="142"/>
      <c r="AY52" s="142"/>
      <c r="AZ52" s="142"/>
      <c r="BA52" s="142"/>
      <c r="BB52" s="142"/>
      <c r="BC52" s="142"/>
      <c r="BD52" s="142"/>
      <c r="BF52" s="31"/>
      <c r="BG52" s="143"/>
      <c r="BH52" s="976"/>
      <c r="BI52" s="976"/>
      <c r="BJ52" s="976"/>
      <c r="BK52" s="976"/>
      <c r="BL52" s="976"/>
      <c r="BM52" s="976"/>
      <c r="BN52" s="976"/>
      <c r="BO52" s="976"/>
      <c r="BP52" s="976"/>
      <c r="BQ52" s="976"/>
      <c r="BR52" s="976"/>
      <c r="BS52" s="976"/>
      <c r="BT52" s="976"/>
      <c r="BU52" s="976"/>
      <c r="BV52" s="976"/>
      <c r="BW52" s="976"/>
      <c r="BX52" s="976"/>
      <c r="BY52" s="976"/>
      <c r="BZ52" s="976"/>
      <c r="CA52" s="976"/>
      <c r="CB52" s="976"/>
      <c r="CC52" s="976"/>
      <c r="CD52" s="976"/>
      <c r="CE52" s="976"/>
      <c r="CF52" s="976"/>
      <c r="CG52" s="976"/>
      <c r="CH52" s="976"/>
      <c r="CI52" s="976"/>
      <c r="CJ52" s="976"/>
      <c r="CK52" s="976"/>
      <c r="CL52" s="976"/>
      <c r="CM52" s="976"/>
      <c r="CN52" s="976"/>
      <c r="CO52" s="976"/>
      <c r="CP52" s="976"/>
      <c r="CQ52" s="976"/>
      <c r="CR52" s="976"/>
      <c r="CS52" s="976"/>
    </row>
    <row r="53" spans="2:98" ht="10.5" customHeight="1">
      <c r="B53" s="830" t="s">
        <v>156</v>
      </c>
      <c r="C53" s="830"/>
      <c r="D53" s="830"/>
      <c r="E53" s="830"/>
      <c r="F53" s="830"/>
      <c r="G53" s="830"/>
      <c r="H53" s="830"/>
      <c r="I53" s="830" t="s">
        <v>341</v>
      </c>
      <c r="J53" s="830"/>
      <c r="K53" s="830"/>
      <c r="L53" s="830"/>
      <c r="M53" s="830"/>
      <c r="N53" s="830"/>
      <c r="O53" s="830"/>
      <c r="P53" s="830"/>
      <c r="Q53" s="830"/>
      <c r="R53" s="830"/>
      <c r="S53" s="830"/>
      <c r="T53" s="830"/>
      <c r="U53" s="830"/>
      <c r="V53" s="830"/>
      <c r="W53" s="830"/>
      <c r="X53" s="830"/>
      <c r="Y53" s="830"/>
      <c r="Z53" s="830"/>
      <c r="AA53" s="830"/>
      <c r="AB53" s="830"/>
      <c r="AC53" s="830"/>
      <c r="AD53" s="830"/>
      <c r="AE53" s="830"/>
      <c r="AF53" s="830"/>
      <c r="AG53" s="830"/>
      <c r="AH53" s="830"/>
      <c r="AI53" s="830"/>
      <c r="AJ53" s="830"/>
      <c r="AK53" s="830"/>
      <c r="AL53" s="830"/>
      <c r="AM53" s="830"/>
      <c r="AN53" s="830"/>
      <c r="AO53" s="830"/>
      <c r="AP53" s="86"/>
      <c r="AQ53" s="86"/>
      <c r="AR53" s="86"/>
      <c r="AS53" s="86"/>
      <c r="AT53" s="86"/>
      <c r="AU53" s="86"/>
      <c r="AV53" s="86"/>
      <c r="AW53" s="86"/>
      <c r="AX53" s="86"/>
      <c r="AY53" s="86"/>
      <c r="AZ53" s="86"/>
      <c r="BA53" s="86"/>
      <c r="BB53" s="86"/>
      <c r="BF53" s="1002" t="str">
        <f>B53</f>
        <v>◎根拠書類について：</v>
      </c>
      <c r="BG53" s="1002"/>
      <c r="BH53" s="1002"/>
      <c r="BI53" s="1002"/>
      <c r="BJ53" s="1002"/>
      <c r="BK53" s="1002"/>
      <c r="BL53" s="1002"/>
      <c r="BM53" s="1002" t="str">
        <f>I53</f>
        <v>事前確認型の場合は、入札前に、すべての入札参加者が公告文による根拠書類を作成し添付する。
事後確認型の場合は、入札後に、落札候補者のみが公告文による根拠書類を作成し添付する。</v>
      </c>
      <c r="BN53" s="1002"/>
      <c r="BO53" s="1002"/>
      <c r="BP53" s="1002"/>
      <c r="BQ53" s="1002"/>
      <c r="BR53" s="1002"/>
      <c r="BS53" s="1002"/>
      <c r="BT53" s="1002"/>
      <c r="BU53" s="1002"/>
      <c r="BV53" s="1002"/>
      <c r="BW53" s="1002"/>
      <c r="BX53" s="1002"/>
      <c r="BY53" s="1002"/>
      <c r="BZ53" s="1002"/>
      <c r="CA53" s="1002"/>
      <c r="CB53" s="1002"/>
      <c r="CC53" s="1002"/>
      <c r="CD53" s="1002"/>
      <c r="CE53" s="1002"/>
      <c r="CF53" s="1002"/>
      <c r="CG53" s="1002"/>
      <c r="CH53" s="1002"/>
      <c r="CI53" s="1002"/>
      <c r="CJ53" s="1002"/>
      <c r="CK53" s="1002"/>
      <c r="CL53" s="1002"/>
      <c r="CM53" s="1002"/>
      <c r="CN53" s="1002"/>
      <c r="CO53" s="1002"/>
      <c r="CP53" s="1002"/>
      <c r="CQ53" s="1002"/>
      <c r="CR53" s="1002"/>
      <c r="CS53" s="1002"/>
    </row>
    <row r="54" spans="2:98" ht="10.5" customHeight="1">
      <c r="B54" s="830"/>
      <c r="C54" s="830"/>
      <c r="D54" s="830"/>
      <c r="E54" s="830"/>
      <c r="F54" s="830"/>
      <c r="G54" s="830"/>
      <c r="H54" s="830"/>
      <c r="I54" s="830"/>
      <c r="J54" s="830"/>
      <c r="K54" s="830"/>
      <c r="L54" s="830"/>
      <c r="M54" s="830"/>
      <c r="N54" s="830"/>
      <c r="O54" s="830"/>
      <c r="P54" s="830"/>
      <c r="Q54" s="830"/>
      <c r="R54" s="830"/>
      <c r="S54" s="830"/>
      <c r="T54" s="830"/>
      <c r="U54" s="830"/>
      <c r="V54" s="830"/>
      <c r="W54" s="830"/>
      <c r="X54" s="830"/>
      <c r="Y54" s="830"/>
      <c r="Z54" s="830"/>
      <c r="AA54" s="830"/>
      <c r="AB54" s="830"/>
      <c r="AC54" s="830"/>
      <c r="AD54" s="830"/>
      <c r="AE54" s="830"/>
      <c r="AF54" s="830"/>
      <c r="AG54" s="830"/>
      <c r="AH54" s="830"/>
      <c r="AI54" s="830"/>
      <c r="AJ54" s="830"/>
      <c r="AK54" s="830"/>
      <c r="AL54" s="830"/>
      <c r="AM54" s="830"/>
      <c r="AN54" s="830"/>
      <c r="AO54" s="830"/>
      <c r="AP54" s="86"/>
      <c r="AQ54" s="86"/>
      <c r="AR54" s="86"/>
      <c r="AS54" s="86"/>
      <c r="AT54" s="86"/>
      <c r="AU54" s="86"/>
      <c r="AV54" s="86"/>
      <c r="AW54" s="86"/>
      <c r="AX54" s="86"/>
      <c r="AY54" s="86"/>
      <c r="AZ54" s="86"/>
      <c r="BA54" s="86"/>
      <c r="BB54" s="86"/>
      <c r="BF54" s="1002"/>
      <c r="BG54" s="1002"/>
      <c r="BH54" s="1002"/>
      <c r="BI54" s="1002"/>
      <c r="BJ54" s="1002"/>
      <c r="BK54" s="1002"/>
      <c r="BL54" s="1002"/>
      <c r="BM54" s="1002"/>
      <c r="BN54" s="1002"/>
      <c r="BO54" s="1002"/>
      <c r="BP54" s="1002"/>
      <c r="BQ54" s="1002"/>
      <c r="BR54" s="1002"/>
      <c r="BS54" s="1002"/>
      <c r="BT54" s="1002"/>
      <c r="BU54" s="1002"/>
      <c r="BV54" s="1002"/>
      <c r="BW54" s="1002"/>
      <c r="BX54" s="1002"/>
      <c r="BY54" s="1002"/>
      <c r="BZ54" s="1002"/>
      <c r="CA54" s="1002"/>
      <c r="CB54" s="1002"/>
      <c r="CC54" s="1002"/>
      <c r="CD54" s="1002"/>
      <c r="CE54" s="1002"/>
      <c r="CF54" s="1002"/>
      <c r="CG54" s="1002"/>
      <c r="CH54" s="1002"/>
      <c r="CI54" s="1002"/>
      <c r="CJ54" s="1002"/>
      <c r="CK54" s="1002"/>
      <c r="CL54" s="1002"/>
      <c r="CM54" s="1002"/>
      <c r="CN54" s="1002"/>
      <c r="CO54" s="1002"/>
      <c r="CP54" s="1002"/>
      <c r="CQ54" s="1002"/>
      <c r="CR54" s="1002"/>
      <c r="CS54" s="1002"/>
    </row>
    <row r="55" spans="2:98" ht="21" customHeight="1">
      <c r="B55" s="144"/>
      <c r="C55" s="829"/>
      <c r="D55" s="829"/>
      <c r="E55" s="829"/>
      <c r="F55" s="829"/>
      <c r="G55" s="829"/>
      <c r="H55" s="829"/>
      <c r="I55" s="829"/>
      <c r="J55" s="829"/>
      <c r="K55" s="829"/>
      <c r="L55" s="829"/>
      <c r="M55" s="829"/>
      <c r="N55" s="829"/>
      <c r="O55" s="829"/>
      <c r="P55" s="829"/>
      <c r="Q55" s="829"/>
      <c r="R55" s="829"/>
      <c r="S55" s="829"/>
      <c r="T55" s="829"/>
      <c r="U55" s="829"/>
      <c r="V55" s="829"/>
      <c r="W55" s="829"/>
      <c r="X55" s="829"/>
      <c r="Y55" s="829"/>
      <c r="Z55" s="829"/>
      <c r="AA55" s="829"/>
      <c r="AB55" s="829"/>
      <c r="AC55" s="829"/>
      <c r="AD55" s="829"/>
      <c r="AE55" s="829"/>
      <c r="AF55" s="829"/>
      <c r="AG55" s="829"/>
      <c r="AH55" s="829"/>
      <c r="AI55" s="829"/>
      <c r="AJ55" s="829"/>
      <c r="AK55" s="829"/>
      <c r="AL55" s="829"/>
      <c r="AM55" s="829"/>
      <c r="AN55" s="829"/>
      <c r="AO55" s="829"/>
      <c r="AP55" s="86"/>
      <c r="AQ55" s="86"/>
      <c r="AR55" s="86"/>
      <c r="AS55" s="86"/>
      <c r="AT55" s="86"/>
      <c r="AU55" s="86"/>
      <c r="AV55" s="86"/>
      <c r="AW55" s="86"/>
      <c r="AX55" s="86"/>
      <c r="AY55" s="86"/>
      <c r="AZ55" s="86"/>
      <c r="BA55" s="86"/>
      <c r="BB55" s="86"/>
      <c r="BF55" s="145"/>
      <c r="BG55" s="999"/>
      <c r="BH55" s="999"/>
      <c r="BI55" s="999"/>
      <c r="BJ55" s="999"/>
      <c r="BK55" s="999"/>
      <c r="BL55" s="999"/>
      <c r="BM55" s="999"/>
      <c r="BN55" s="999"/>
      <c r="BO55" s="999"/>
      <c r="BP55" s="999"/>
      <c r="BQ55" s="999"/>
      <c r="BR55" s="999"/>
      <c r="BS55" s="999"/>
      <c r="BT55" s="999"/>
      <c r="BU55" s="999"/>
      <c r="BV55" s="999"/>
      <c r="BW55" s="999"/>
      <c r="BX55" s="999"/>
      <c r="BY55" s="999"/>
      <c r="BZ55" s="999"/>
      <c r="CA55" s="999"/>
      <c r="CB55" s="999"/>
      <c r="CC55" s="999"/>
      <c r="CD55" s="999"/>
      <c r="CE55" s="999"/>
      <c r="CF55" s="999"/>
      <c r="CG55" s="999"/>
      <c r="CH55" s="999"/>
      <c r="CI55" s="999"/>
      <c r="CJ55" s="999"/>
      <c r="CK55" s="999"/>
      <c r="CL55" s="999"/>
      <c r="CM55" s="999"/>
      <c r="CN55" s="999"/>
      <c r="CO55" s="999"/>
      <c r="CP55" s="999"/>
      <c r="CQ55" s="999"/>
      <c r="CR55" s="999"/>
      <c r="CS55" s="999"/>
    </row>
    <row r="56" spans="2:98" ht="21" customHeight="1">
      <c r="B56" s="144"/>
      <c r="C56" s="829"/>
      <c r="D56" s="829"/>
      <c r="E56" s="829"/>
      <c r="F56" s="829"/>
      <c r="G56" s="829"/>
      <c r="H56" s="829"/>
      <c r="I56" s="829"/>
      <c r="J56" s="829"/>
      <c r="K56" s="829"/>
      <c r="L56" s="829"/>
      <c r="M56" s="829"/>
      <c r="N56" s="829"/>
      <c r="O56" s="829"/>
      <c r="P56" s="829"/>
      <c r="Q56" s="829"/>
      <c r="R56" s="829"/>
      <c r="S56" s="829"/>
      <c r="T56" s="829"/>
      <c r="U56" s="829"/>
      <c r="V56" s="829"/>
      <c r="W56" s="829"/>
      <c r="X56" s="829"/>
      <c r="Y56" s="829"/>
      <c r="Z56" s="829"/>
      <c r="AA56" s="829"/>
      <c r="AB56" s="829"/>
      <c r="AC56" s="829"/>
      <c r="AD56" s="829"/>
      <c r="AE56" s="829"/>
      <c r="AF56" s="829"/>
      <c r="AG56" s="829"/>
      <c r="AH56" s="829"/>
      <c r="AI56" s="829"/>
      <c r="AJ56" s="829"/>
      <c r="AK56" s="829"/>
      <c r="AL56" s="829"/>
      <c r="AM56" s="829"/>
      <c r="AN56" s="829"/>
      <c r="AO56" s="829"/>
      <c r="AP56" s="87"/>
      <c r="AQ56" s="87"/>
      <c r="AR56" s="86"/>
      <c r="AS56" s="87"/>
      <c r="AT56" s="87"/>
      <c r="AU56" s="87"/>
      <c r="AV56" s="87"/>
      <c r="AW56" s="87"/>
      <c r="AX56" s="87"/>
      <c r="AY56" s="87"/>
      <c r="AZ56" s="87"/>
      <c r="BA56" s="87"/>
      <c r="BB56" s="87"/>
      <c r="BF56" s="145"/>
      <c r="BG56" s="999"/>
      <c r="BH56" s="999"/>
      <c r="BI56" s="999"/>
      <c r="BJ56" s="999"/>
      <c r="BK56" s="999"/>
      <c r="BL56" s="999"/>
      <c r="BM56" s="999"/>
      <c r="BN56" s="999"/>
      <c r="BO56" s="999"/>
      <c r="BP56" s="999"/>
      <c r="BQ56" s="999"/>
      <c r="BR56" s="999"/>
      <c r="BS56" s="999"/>
      <c r="BT56" s="999"/>
      <c r="BU56" s="999"/>
      <c r="BV56" s="999"/>
      <c r="BW56" s="999"/>
      <c r="BX56" s="999"/>
      <c r="BY56" s="999"/>
      <c r="BZ56" s="999"/>
      <c r="CA56" s="999"/>
      <c r="CB56" s="999"/>
      <c r="CC56" s="999"/>
      <c r="CD56" s="999"/>
      <c r="CE56" s="999"/>
      <c r="CF56" s="999"/>
      <c r="CG56" s="999"/>
      <c r="CH56" s="999"/>
      <c r="CI56" s="999"/>
      <c r="CJ56" s="999"/>
      <c r="CK56" s="999"/>
      <c r="CL56" s="999"/>
      <c r="CM56" s="999"/>
      <c r="CN56" s="999"/>
      <c r="CO56" s="999"/>
      <c r="CP56" s="999"/>
      <c r="CQ56" s="999"/>
      <c r="CR56" s="999"/>
      <c r="CS56" s="999"/>
    </row>
    <row r="57" spans="2:98" ht="10.5" customHeight="1">
      <c r="B57" s="144"/>
      <c r="C57" s="829"/>
      <c r="D57" s="829"/>
      <c r="E57" s="829"/>
      <c r="F57" s="829"/>
      <c r="G57" s="829"/>
      <c r="H57" s="829"/>
      <c r="I57" s="829"/>
      <c r="J57" s="829"/>
      <c r="K57" s="829"/>
      <c r="L57" s="829"/>
      <c r="M57" s="829"/>
      <c r="N57" s="829"/>
      <c r="O57" s="829"/>
      <c r="P57" s="829"/>
      <c r="Q57" s="829"/>
      <c r="R57" s="829"/>
      <c r="S57" s="829"/>
      <c r="T57" s="829"/>
      <c r="U57" s="829"/>
      <c r="V57" s="829"/>
      <c r="W57" s="829"/>
      <c r="X57" s="829"/>
      <c r="Y57" s="829"/>
      <c r="Z57" s="829"/>
      <c r="AA57" s="829"/>
      <c r="AB57" s="829"/>
      <c r="AC57" s="829"/>
      <c r="AD57" s="829"/>
      <c r="AE57" s="829"/>
      <c r="AF57" s="829"/>
      <c r="AG57" s="829"/>
      <c r="AH57" s="829"/>
      <c r="AI57" s="829"/>
      <c r="AJ57" s="829"/>
      <c r="AK57" s="829"/>
      <c r="AL57" s="829"/>
      <c r="AM57" s="829"/>
      <c r="AN57" s="829"/>
      <c r="AO57" s="829"/>
      <c r="AP57" s="87"/>
      <c r="AQ57" s="87"/>
      <c r="AR57" s="87"/>
      <c r="AS57" s="87"/>
      <c r="AT57" s="87"/>
      <c r="AU57" s="87"/>
      <c r="AV57" s="87"/>
      <c r="AW57" s="87"/>
      <c r="AX57" s="87"/>
      <c r="AY57" s="87"/>
      <c r="AZ57" s="87"/>
      <c r="BA57" s="87"/>
      <c r="BB57" s="87"/>
      <c r="BF57" s="145"/>
      <c r="BG57" s="999"/>
      <c r="BH57" s="999"/>
      <c r="BI57" s="999"/>
      <c r="BJ57" s="999"/>
      <c r="BK57" s="999"/>
      <c r="BL57" s="999"/>
      <c r="BM57" s="999"/>
      <c r="BN57" s="999"/>
      <c r="BO57" s="999"/>
      <c r="BP57" s="999"/>
      <c r="BQ57" s="999"/>
      <c r="BR57" s="999"/>
      <c r="BS57" s="999"/>
      <c r="BT57" s="999"/>
      <c r="BU57" s="999"/>
      <c r="BV57" s="999"/>
      <c r="BW57" s="999"/>
      <c r="BX57" s="999"/>
      <c r="BY57" s="999"/>
      <c r="BZ57" s="999"/>
      <c r="CA57" s="999"/>
      <c r="CB57" s="999"/>
      <c r="CC57" s="999"/>
      <c r="CD57" s="999"/>
      <c r="CE57" s="999"/>
      <c r="CF57" s="999"/>
      <c r="CG57" s="999"/>
      <c r="CH57" s="999"/>
      <c r="CI57" s="999"/>
      <c r="CJ57" s="999"/>
      <c r="CK57" s="999"/>
      <c r="CL57" s="999"/>
      <c r="CM57" s="999"/>
      <c r="CN57" s="999"/>
      <c r="CO57" s="999"/>
      <c r="CP57" s="999"/>
      <c r="CQ57" s="999"/>
      <c r="CR57" s="999"/>
      <c r="CS57" s="999"/>
    </row>
    <row r="58" spans="2:98" ht="10.5" customHeight="1">
      <c r="B58" s="144"/>
      <c r="C58" s="829"/>
      <c r="D58" s="829"/>
      <c r="E58" s="829"/>
      <c r="F58" s="829"/>
      <c r="G58" s="829"/>
      <c r="H58" s="829"/>
      <c r="I58" s="829"/>
      <c r="J58" s="829"/>
      <c r="K58" s="829"/>
      <c r="L58" s="829"/>
      <c r="M58" s="829"/>
      <c r="N58" s="829"/>
      <c r="O58" s="829"/>
      <c r="P58" s="829"/>
      <c r="Q58" s="829"/>
      <c r="R58" s="829"/>
      <c r="S58" s="829"/>
      <c r="T58" s="829"/>
      <c r="U58" s="829"/>
      <c r="V58" s="829"/>
      <c r="W58" s="829"/>
      <c r="X58" s="829"/>
      <c r="Y58" s="829"/>
      <c r="Z58" s="829"/>
      <c r="AA58" s="829"/>
      <c r="AB58" s="829"/>
      <c r="AC58" s="829"/>
      <c r="AD58" s="829"/>
      <c r="AE58" s="829"/>
      <c r="AF58" s="829"/>
      <c r="AG58" s="829"/>
      <c r="AH58" s="829"/>
      <c r="AI58" s="829"/>
      <c r="AJ58" s="829"/>
      <c r="AK58" s="829"/>
      <c r="AL58" s="829"/>
      <c r="AM58" s="829"/>
      <c r="AN58" s="829"/>
      <c r="AO58" s="829"/>
      <c r="AP58" s="87"/>
      <c r="BB58" s="87"/>
      <c r="BF58" s="145"/>
      <c r="BG58" s="999"/>
      <c r="BH58" s="999"/>
      <c r="BI58" s="999"/>
      <c r="BJ58" s="999"/>
      <c r="BK58" s="999"/>
      <c r="BL58" s="999"/>
      <c r="BM58" s="999"/>
      <c r="BN58" s="999"/>
      <c r="BO58" s="999"/>
      <c r="BP58" s="999"/>
      <c r="BQ58" s="999"/>
      <c r="BR58" s="999"/>
      <c r="BS58" s="999"/>
      <c r="BT58" s="999"/>
      <c r="BU58" s="999"/>
      <c r="BV58" s="999"/>
      <c r="BW58" s="999"/>
      <c r="BX58" s="999"/>
      <c r="BY58" s="999"/>
      <c r="BZ58" s="999"/>
      <c r="CA58" s="999"/>
      <c r="CB58" s="999"/>
      <c r="CC58" s="999"/>
      <c r="CD58" s="999"/>
      <c r="CE58" s="999"/>
      <c r="CF58" s="999"/>
      <c r="CG58" s="999"/>
      <c r="CH58" s="999"/>
      <c r="CI58" s="999"/>
      <c r="CJ58" s="999"/>
      <c r="CK58" s="999"/>
      <c r="CL58" s="999"/>
      <c r="CM58" s="999"/>
      <c r="CN58" s="999"/>
      <c r="CO58" s="999"/>
      <c r="CP58" s="999"/>
      <c r="CQ58" s="999"/>
      <c r="CR58" s="999"/>
      <c r="CS58" s="999"/>
    </row>
    <row r="59" spans="2:98" ht="10.5" customHeight="1">
      <c r="AP59" s="87"/>
      <c r="AQ59" s="833" t="str">
        <f>'様式－２評価点確認申請書'!Y35</f>
        <v>設定なし</v>
      </c>
      <c r="AR59" s="833"/>
      <c r="AS59" s="833"/>
      <c r="AT59" s="833"/>
      <c r="AU59" s="833"/>
      <c r="AV59" s="833"/>
      <c r="AW59" s="833"/>
      <c r="AX59" s="833"/>
      <c r="AY59" s="833"/>
      <c r="AZ59" s="833"/>
      <c r="BA59" s="833"/>
      <c r="BB59" s="87"/>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row>
    <row r="61" spans="2:98" ht="12" customHeight="1">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AK61" s="146"/>
      <c r="AL61" s="146"/>
      <c r="AM61" s="146"/>
      <c r="AN61" s="146"/>
      <c r="AO61" s="146"/>
      <c r="AP61" s="87"/>
      <c r="BB61" s="87"/>
      <c r="BF61" s="146"/>
      <c r="BG61" s="146"/>
      <c r="BH61" s="146"/>
      <c r="BI61" s="146"/>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row>
    <row r="62" spans="2:98" ht="12" customHeight="1">
      <c r="B62" s="147"/>
      <c r="C62" s="147"/>
      <c r="D62" s="146"/>
      <c r="E62" s="146"/>
      <c r="F62" s="146"/>
      <c r="G62" s="146"/>
      <c r="H62" s="146"/>
      <c r="I62" s="146"/>
      <c r="J62" s="146"/>
      <c r="K62" s="146"/>
      <c r="L62" s="146"/>
      <c r="M62" s="146"/>
      <c r="N62" s="146"/>
      <c r="O62" s="146"/>
      <c r="P62" s="146"/>
      <c r="Q62" s="146"/>
      <c r="R62" s="146"/>
      <c r="S62" s="146"/>
      <c r="T62" s="146"/>
      <c r="AI62" s="146"/>
      <c r="AJ62" s="146"/>
      <c r="AK62" s="146"/>
      <c r="AL62" s="146"/>
      <c r="AM62" s="146"/>
      <c r="AN62" s="146"/>
      <c r="AO62" s="146"/>
      <c r="AP62" s="87"/>
      <c r="BB62" s="87"/>
      <c r="BF62" s="147"/>
      <c r="BG62" s="147"/>
      <c r="BH62" s="146"/>
      <c r="BI62" s="146"/>
      <c r="BJ62" s="146"/>
      <c r="BK62" s="146"/>
      <c r="BL62" s="146"/>
      <c r="BM62" s="146"/>
      <c r="BN62" s="146"/>
      <c r="BO62" s="146"/>
      <c r="BP62" s="146"/>
      <c r="BQ62" s="146"/>
      <c r="BR62" s="146"/>
      <c r="BS62" s="146"/>
      <c r="BT62" s="146"/>
      <c r="BU62" s="146"/>
      <c r="BV62" s="146"/>
      <c r="BW62" s="146"/>
      <c r="BX62" s="146"/>
      <c r="BY62" s="146"/>
      <c r="BZ62" s="146"/>
      <c r="CA62" s="146"/>
      <c r="CB62" s="146"/>
      <c r="CC62" s="146"/>
      <c r="CD62" s="146"/>
      <c r="CE62" s="146"/>
      <c r="CF62" s="146"/>
      <c r="CG62" s="146"/>
      <c r="CH62" s="146"/>
      <c r="CI62" s="146"/>
      <c r="CJ62" s="146"/>
      <c r="CK62" s="146"/>
      <c r="CL62" s="146"/>
      <c r="CM62" s="146"/>
      <c r="CN62" s="146"/>
      <c r="CO62" s="146"/>
      <c r="CP62" s="146"/>
      <c r="CQ62" s="146"/>
      <c r="CR62" s="146"/>
      <c r="CS62" s="146"/>
    </row>
    <row r="63" spans="2:98" ht="12" customHeight="1">
      <c r="B63" s="147"/>
      <c r="C63" s="147"/>
      <c r="D63" s="146"/>
      <c r="E63" s="146"/>
      <c r="F63" s="146"/>
      <c r="G63" s="146"/>
      <c r="H63" s="146"/>
      <c r="I63" s="146"/>
      <c r="J63" s="146"/>
      <c r="K63" s="146"/>
      <c r="L63" s="146"/>
      <c r="M63" s="146"/>
      <c r="N63" s="146"/>
      <c r="O63" s="146"/>
      <c r="P63" s="146"/>
      <c r="Q63" s="146"/>
      <c r="R63" s="146"/>
      <c r="S63" s="146"/>
      <c r="T63" s="146"/>
      <c r="V63" s="146"/>
      <c r="W63" s="146"/>
      <c r="X63" s="146"/>
      <c r="Y63" s="146"/>
      <c r="Z63" s="146"/>
      <c r="AA63" s="146"/>
      <c r="AB63" s="146"/>
      <c r="AC63" s="146"/>
      <c r="AD63" s="146"/>
      <c r="AE63" s="146"/>
      <c r="AF63" s="146"/>
      <c r="AG63" s="146"/>
      <c r="AH63" s="146"/>
      <c r="AI63" s="146"/>
      <c r="AJ63" s="146"/>
      <c r="AK63" s="146"/>
      <c r="AL63" s="146"/>
      <c r="AM63" s="146"/>
      <c r="AN63" s="146"/>
      <c r="AO63" s="146"/>
      <c r="AP63" s="87"/>
      <c r="AQ63" s="833" t="str">
        <f>'様式－２評価点確認申請書'!Y26</f>
        <v>同種工事の実績あり</v>
      </c>
      <c r="AR63" s="833"/>
      <c r="AS63" s="833"/>
      <c r="AT63" s="833"/>
      <c r="AU63" s="833"/>
      <c r="AV63" s="833"/>
      <c r="AW63" s="833"/>
      <c r="AX63" s="833"/>
      <c r="AY63" s="833"/>
      <c r="AZ63" s="833"/>
      <c r="BA63" s="833"/>
      <c r="BB63" s="87"/>
      <c r="BF63" s="147"/>
      <c r="BG63" s="147"/>
      <c r="BH63" s="146"/>
      <c r="BI63" s="146"/>
      <c r="BJ63" s="146"/>
      <c r="BK63" s="146"/>
      <c r="BL63" s="146"/>
      <c r="BM63" s="146"/>
      <c r="BN63" s="146"/>
      <c r="BO63" s="146"/>
      <c r="BP63" s="146"/>
    </row>
    <row r="64" spans="2:98" ht="12" customHeight="1">
      <c r="B64" s="146"/>
      <c r="C64" s="146"/>
      <c r="D64" s="146"/>
      <c r="E64" s="146"/>
      <c r="F64" s="146"/>
      <c r="G64" s="146"/>
      <c r="H64" s="146"/>
      <c r="I64" s="146"/>
      <c r="J64" s="146"/>
      <c r="K64" s="146"/>
      <c r="L64" s="146"/>
      <c r="M64" s="146"/>
      <c r="N64" s="146"/>
      <c r="O64" s="146"/>
      <c r="P64" s="146"/>
      <c r="Q64" s="146"/>
      <c r="R64" s="146"/>
      <c r="S64" s="146"/>
      <c r="T64" s="146"/>
      <c r="V64" s="146"/>
      <c r="W64" s="146"/>
      <c r="X64" s="146"/>
      <c r="Y64" s="146"/>
      <c r="Z64" s="146"/>
      <c r="AA64" s="146"/>
      <c r="AB64" s="146"/>
      <c r="AC64" s="146"/>
      <c r="AD64" s="146"/>
      <c r="AL64" s="146"/>
      <c r="AM64" s="146"/>
      <c r="AN64" s="146"/>
      <c r="AO64" s="146"/>
      <c r="AP64" s="87"/>
      <c r="AQ64" s="833" t="str">
        <f>'様式－２評価点確認申請書'!Y27</f>
        <v>事前審査登録制度対象</v>
      </c>
      <c r="AR64" s="833"/>
      <c r="AS64" s="833"/>
      <c r="AT64" s="833"/>
      <c r="AU64" s="833"/>
      <c r="AV64" s="833"/>
      <c r="AW64" s="833"/>
      <c r="AX64" s="833"/>
      <c r="AY64" s="833"/>
      <c r="AZ64" s="833"/>
      <c r="BA64" s="833"/>
      <c r="BB64" s="87"/>
      <c r="BG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row>
    <row r="65" spans="2:97" ht="12" customHeight="1">
      <c r="B65" s="147"/>
      <c r="C65" s="147"/>
      <c r="D65" s="146"/>
      <c r="E65" s="146"/>
      <c r="F65" s="146"/>
      <c r="G65" s="146"/>
      <c r="H65" s="146"/>
      <c r="I65" s="146"/>
      <c r="J65" s="146"/>
      <c r="K65" s="146"/>
      <c r="L65" s="146"/>
      <c r="AP65" s="87"/>
      <c r="AQ65" s="833" t="e">
        <f>'様式－２評価点確認申請書'!#REF!</f>
        <v>#REF!</v>
      </c>
      <c r="AR65" s="833"/>
      <c r="AS65" s="833"/>
      <c r="AT65" s="833"/>
      <c r="AU65" s="833"/>
      <c r="AV65" s="833"/>
      <c r="AW65" s="833"/>
      <c r="AX65" s="833"/>
      <c r="AY65" s="833"/>
      <c r="AZ65" s="833"/>
      <c r="BA65" s="833"/>
      <c r="BB65" s="87"/>
      <c r="BF65" s="147"/>
      <c r="BG65" s="147"/>
      <c r="BH65" s="146"/>
      <c r="BI65" s="146"/>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row>
    <row r="66" spans="2:97" ht="12" customHeight="1">
      <c r="B66" s="147"/>
      <c r="C66" s="147"/>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87"/>
      <c r="AQ66" s="833" t="str">
        <f>'様式－２評価点確認申請書'!Y33</f>
        <v>事前審査登録制度対象</v>
      </c>
      <c r="AR66" s="833"/>
      <c r="AS66" s="833"/>
      <c r="AT66" s="833"/>
      <c r="AU66" s="833"/>
      <c r="AV66" s="833"/>
      <c r="AW66" s="833"/>
      <c r="AX66" s="833"/>
      <c r="AY66" s="833"/>
      <c r="AZ66" s="833"/>
      <c r="BA66" s="833"/>
      <c r="BB66" s="87"/>
      <c r="BF66" s="147"/>
      <c r="BG66" s="147"/>
      <c r="BH66" s="146"/>
      <c r="BI66" s="146"/>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row>
    <row r="67" spans="2:97" ht="12" customHeight="1">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87"/>
      <c r="AQ67" s="833" t="str">
        <f>'様式－２評価点確認申請書'!Y34</f>
        <v>事前審査登録制度対象</v>
      </c>
      <c r="AR67" s="833"/>
      <c r="AS67" s="833"/>
      <c r="AT67" s="833"/>
      <c r="AU67" s="833"/>
      <c r="AV67" s="833"/>
      <c r="AW67" s="833"/>
      <c r="AX67" s="833"/>
      <c r="AY67" s="833"/>
      <c r="AZ67" s="833"/>
      <c r="BA67" s="833"/>
      <c r="BB67" s="87"/>
      <c r="BG67" s="146"/>
      <c r="BI67" s="146"/>
      <c r="BJ67" s="146"/>
      <c r="BK67" s="146"/>
      <c r="BL67" s="146"/>
      <c r="BM67" s="146"/>
      <c r="BN67" s="146"/>
      <c r="BO67" s="146"/>
      <c r="BP67" s="146"/>
      <c r="BQ67" s="146"/>
      <c r="BR67" s="146"/>
      <c r="BS67" s="146"/>
      <c r="BT67" s="146"/>
      <c r="BU67" s="146"/>
      <c r="BV67" s="146"/>
      <c r="BW67" s="146"/>
      <c r="BX67" s="146"/>
      <c r="BY67" s="146"/>
      <c r="BZ67" s="146"/>
      <c r="CA67" s="146"/>
      <c r="CB67" s="146"/>
      <c r="CC67" s="146"/>
      <c r="CD67" s="146"/>
      <c r="CE67" s="146"/>
      <c r="CF67" s="146"/>
      <c r="CG67" s="146"/>
      <c r="CH67" s="146"/>
      <c r="CI67" s="146"/>
      <c r="CJ67" s="146"/>
      <c r="CK67" s="146"/>
      <c r="CL67" s="146"/>
      <c r="CM67" s="146"/>
      <c r="CN67" s="146"/>
      <c r="CO67" s="146"/>
      <c r="CP67" s="146"/>
      <c r="CQ67" s="146"/>
      <c r="CR67" s="146"/>
      <c r="CS67" s="146"/>
    </row>
    <row r="68" spans="2:97" ht="12" customHeight="1">
      <c r="B68" s="87"/>
      <c r="C68" s="87"/>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87"/>
      <c r="AQ68" s="833" t="str">
        <f>'様式－２評価点確認申請書'!Y35</f>
        <v>設定なし</v>
      </c>
      <c r="AR68" s="833"/>
      <c r="AS68" s="833"/>
      <c r="AT68" s="833"/>
      <c r="AU68" s="833"/>
      <c r="AV68" s="833"/>
      <c r="AW68" s="833"/>
      <c r="AX68" s="833"/>
      <c r="AY68" s="833"/>
      <c r="AZ68" s="833"/>
      <c r="BA68" s="833"/>
      <c r="BB68" s="87"/>
      <c r="BF68" s="87"/>
      <c r="BG68" s="87"/>
      <c r="BH68" s="146"/>
      <c r="BI68" s="146"/>
      <c r="BJ68" s="146"/>
      <c r="BK68" s="146"/>
      <c r="BL68" s="146"/>
      <c r="BM68" s="146"/>
      <c r="BN68" s="146"/>
      <c r="BO68" s="146"/>
      <c r="BP68" s="146"/>
      <c r="BQ68" s="146"/>
      <c r="BR68" s="146"/>
      <c r="BS68" s="146"/>
      <c r="BT68" s="146"/>
      <c r="BU68" s="146"/>
      <c r="BV68" s="146"/>
      <c r="BW68" s="146"/>
      <c r="BX68" s="146"/>
      <c r="BY68" s="146"/>
      <c r="BZ68" s="146"/>
      <c r="CA68" s="146"/>
      <c r="CB68" s="146"/>
      <c r="CC68" s="146"/>
      <c r="CD68" s="146"/>
      <c r="CE68" s="146"/>
      <c r="CF68" s="146"/>
      <c r="CG68" s="146"/>
      <c r="CH68" s="146"/>
      <c r="CI68" s="146"/>
      <c r="CJ68" s="146"/>
      <c r="CK68" s="146"/>
      <c r="CL68" s="146"/>
      <c r="CM68" s="146"/>
      <c r="CN68" s="146"/>
      <c r="CO68" s="146"/>
      <c r="CP68" s="146"/>
      <c r="CQ68" s="146"/>
      <c r="CR68" s="146"/>
      <c r="CS68" s="146"/>
    </row>
    <row r="69" spans="2:97" ht="12" customHeight="1">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Q69" s="833" t="e">
        <f>'様式－２評価点確認申請書'!#REF!</f>
        <v>#REF!</v>
      </c>
      <c r="AR69" s="833"/>
      <c r="AS69" s="833"/>
      <c r="AT69" s="833"/>
      <c r="AU69" s="833"/>
      <c r="AV69" s="833"/>
      <c r="AW69" s="833"/>
      <c r="AX69" s="833"/>
      <c r="AY69" s="833"/>
      <c r="AZ69" s="833"/>
      <c r="BA69" s="833"/>
      <c r="BH69" s="146"/>
      <c r="BI69" s="146"/>
      <c r="BJ69" s="146"/>
      <c r="BK69" s="146"/>
      <c r="BL69" s="146"/>
      <c r="BM69" s="146"/>
      <c r="BN69" s="146"/>
      <c r="BO69" s="146"/>
      <c r="BP69" s="146"/>
      <c r="BQ69" s="146"/>
      <c r="BR69" s="146"/>
      <c r="BS69" s="146"/>
      <c r="BT69" s="146"/>
      <c r="BU69" s="146"/>
      <c r="BV69" s="146"/>
      <c r="BW69" s="146"/>
      <c r="BX69" s="146"/>
      <c r="BY69" s="146"/>
      <c r="BZ69" s="146"/>
      <c r="CA69" s="146"/>
      <c r="CB69" s="146"/>
      <c r="CC69" s="146"/>
      <c r="CD69" s="146"/>
      <c r="CE69" s="146"/>
      <c r="CF69" s="146"/>
      <c r="CG69" s="146"/>
      <c r="CH69" s="146"/>
      <c r="CI69" s="146"/>
      <c r="CJ69" s="146"/>
      <c r="CK69" s="146"/>
      <c r="CL69" s="146"/>
      <c r="CM69" s="146"/>
      <c r="CN69" s="146"/>
      <c r="CO69" s="146"/>
      <c r="CP69" s="146"/>
      <c r="CQ69" s="146"/>
      <c r="CR69" s="146"/>
      <c r="CS69" s="146"/>
    </row>
    <row r="71" spans="2:97">
      <c r="BF71" s="87"/>
      <c r="BG71" s="87"/>
      <c r="BH71" s="87"/>
      <c r="BI71" s="87"/>
      <c r="BJ71" s="87"/>
      <c r="BK71" s="87"/>
      <c r="BL71" s="87"/>
      <c r="BM71" s="87"/>
    </row>
    <row r="72" spans="2:97">
      <c r="BD72" s="133" t="s">
        <v>159</v>
      </c>
      <c r="BE72" s="133">
        <v>1</v>
      </c>
      <c r="BF72" s="133" t="s">
        <v>173</v>
      </c>
      <c r="BG72" s="133" t="s">
        <v>172</v>
      </c>
      <c r="BH72" s="133" t="s">
        <v>182</v>
      </c>
      <c r="BI72" s="84">
        <v>5</v>
      </c>
      <c r="BJ72" s="84">
        <v>4</v>
      </c>
      <c r="BK72" s="84">
        <v>1</v>
      </c>
      <c r="BL72" s="133" t="s">
        <v>183</v>
      </c>
      <c r="BM72" s="133"/>
      <c r="BN72" s="81"/>
      <c r="BO72" s="81"/>
      <c r="BP72" s="81"/>
      <c r="BQ72" s="81"/>
      <c r="BR72" s="81"/>
      <c r="BS72" s="81"/>
      <c r="BT72" s="81"/>
      <c r="BW72" s="148" t="s">
        <v>258</v>
      </c>
      <c r="BX72" s="47"/>
      <c r="BY72" s="47"/>
      <c r="BZ72" s="47"/>
    </row>
    <row r="73" spans="2:97">
      <c r="BD73" s="133" t="s">
        <v>247</v>
      </c>
      <c r="BE73" s="133">
        <v>2</v>
      </c>
      <c r="BF73" s="133" t="s">
        <v>175</v>
      </c>
      <c r="BG73" s="133"/>
      <c r="BH73" s="133" t="s">
        <v>184</v>
      </c>
      <c r="BI73" s="84">
        <v>6</v>
      </c>
      <c r="BJ73" s="84">
        <v>5</v>
      </c>
      <c r="BK73" s="84">
        <v>2</v>
      </c>
      <c r="BL73" s="133" t="s">
        <v>185</v>
      </c>
      <c r="BM73" s="133"/>
      <c r="BN73" s="81"/>
      <c r="BO73" s="81"/>
      <c r="BP73" s="81"/>
      <c r="BQ73" s="81"/>
      <c r="BR73" s="81"/>
      <c r="BS73" s="81"/>
      <c r="BT73" s="81"/>
      <c r="BW73" s="148" t="s">
        <v>268</v>
      </c>
      <c r="BX73" s="132"/>
      <c r="BY73" s="132"/>
      <c r="BZ73" s="132"/>
    </row>
    <row r="74" spans="2:97">
      <c r="BD74" s="133"/>
      <c r="BE74" s="133">
        <v>3</v>
      </c>
      <c r="BF74" s="133"/>
      <c r="BG74" s="133"/>
      <c r="BH74" s="133" t="s">
        <v>186</v>
      </c>
      <c r="BI74" s="84">
        <v>7</v>
      </c>
      <c r="BJ74" s="84">
        <v>6</v>
      </c>
      <c r="BK74" s="84">
        <v>3</v>
      </c>
      <c r="BL74" s="133" t="s">
        <v>174</v>
      </c>
      <c r="BM74" s="133"/>
      <c r="BN74" s="81"/>
      <c r="BO74" s="81"/>
      <c r="BP74" s="81"/>
      <c r="BQ74" s="81"/>
      <c r="BR74" s="81"/>
      <c r="BS74" s="81"/>
      <c r="BT74" s="81"/>
      <c r="BW74" s="148" t="s">
        <v>275</v>
      </c>
      <c r="BX74" s="132"/>
      <c r="BY74" s="132"/>
      <c r="BZ74" s="132"/>
    </row>
    <row r="75" spans="2:97">
      <c r="BD75" s="133"/>
      <c r="BE75" s="133">
        <v>4</v>
      </c>
      <c r="BF75" s="134"/>
      <c r="BG75" s="134"/>
      <c r="BH75" s="134"/>
      <c r="BI75" s="84">
        <v>8</v>
      </c>
      <c r="BJ75" s="84">
        <v>7</v>
      </c>
      <c r="BK75" s="84">
        <v>4</v>
      </c>
      <c r="BL75" s="134"/>
      <c r="BM75" s="134"/>
      <c r="BN75" s="81"/>
      <c r="BO75" s="81"/>
      <c r="BP75" s="81"/>
      <c r="BQ75" s="81"/>
      <c r="BR75" s="81"/>
      <c r="BS75" s="81"/>
      <c r="BT75" s="81"/>
      <c r="BW75" s="148" t="s">
        <v>280</v>
      </c>
      <c r="BX75" s="132"/>
      <c r="BY75" s="132"/>
      <c r="BZ75" s="132"/>
    </row>
    <row r="76" spans="2:97">
      <c r="Q76" s="39"/>
      <c r="R76" s="39"/>
      <c r="S76" s="89"/>
      <c r="T76" s="89"/>
      <c r="U76" s="89"/>
      <c r="V76" s="89"/>
      <c r="W76" s="89"/>
      <c r="X76" s="89"/>
      <c r="Y76" s="89"/>
      <c r="Z76" s="89"/>
      <c r="AA76" s="89"/>
      <c r="AB76" s="89"/>
      <c r="AC76" s="89"/>
      <c r="BD76" s="133"/>
      <c r="BE76" s="133">
        <v>5</v>
      </c>
      <c r="BF76" s="134"/>
      <c r="BG76" s="134"/>
      <c r="BH76" s="134"/>
      <c r="BI76" s="84">
        <v>9</v>
      </c>
      <c r="BJ76" s="84">
        <v>8</v>
      </c>
      <c r="BK76" s="84">
        <v>5</v>
      </c>
      <c r="BL76" s="134"/>
      <c r="BM76" s="134"/>
      <c r="BN76" s="81"/>
      <c r="BO76" s="81"/>
      <c r="BP76" s="81"/>
      <c r="BQ76" s="81"/>
      <c r="BR76" s="81"/>
      <c r="BS76" s="81"/>
      <c r="BT76" s="81"/>
      <c r="BW76" s="148" t="s">
        <v>283</v>
      </c>
      <c r="BX76" s="132"/>
      <c r="BY76" s="132"/>
      <c r="BZ76" s="132"/>
    </row>
    <row r="77" spans="2:97">
      <c r="O77" s="88"/>
      <c r="P77" s="88"/>
      <c r="Q77" s="88"/>
      <c r="R77" s="88"/>
      <c r="S77" s="88"/>
      <c r="T77" s="88"/>
      <c r="U77" s="88"/>
      <c r="V77" s="88"/>
      <c r="W77" s="88"/>
      <c r="X77" s="88"/>
      <c r="Y77" s="88"/>
      <c r="Z77" s="88"/>
      <c r="AA77" s="88"/>
      <c r="AB77" s="88"/>
      <c r="AC77" s="88"/>
      <c r="BD77" s="133"/>
      <c r="BE77" s="133">
        <v>6</v>
      </c>
      <c r="BF77" s="134"/>
      <c r="BG77" s="149" t="s">
        <v>251</v>
      </c>
      <c r="BH77" s="134"/>
      <c r="BI77" s="84">
        <v>10</v>
      </c>
      <c r="BJ77" s="84">
        <v>9</v>
      </c>
      <c r="BK77" s="84">
        <v>6</v>
      </c>
      <c r="BL77" s="134"/>
      <c r="BM77" s="134"/>
      <c r="BN77" s="81"/>
      <c r="BO77" s="81"/>
      <c r="BP77" s="81"/>
      <c r="BQ77" s="81"/>
      <c r="BR77" s="81"/>
      <c r="BS77" s="81"/>
      <c r="BT77" s="81"/>
      <c r="BW77" s="148" t="s">
        <v>289</v>
      </c>
      <c r="BX77" s="132"/>
      <c r="BY77" s="132"/>
      <c r="BZ77" s="132"/>
    </row>
    <row r="78" spans="2:97">
      <c r="BD78" s="133"/>
      <c r="BE78" s="133">
        <v>7</v>
      </c>
      <c r="BF78" s="134"/>
      <c r="BG78" s="150" t="s">
        <v>261</v>
      </c>
      <c r="BH78" s="134"/>
      <c r="BI78" s="84">
        <v>11</v>
      </c>
      <c r="BJ78" s="84">
        <v>10</v>
      </c>
      <c r="BK78" s="84">
        <v>7</v>
      </c>
      <c r="BL78" s="134"/>
      <c r="BM78" s="134"/>
      <c r="BN78" s="81"/>
      <c r="BO78" s="81"/>
      <c r="BP78" s="81"/>
      <c r="BQ78" s="81"/>
      <c r="BR78" s="81"/>
      <c r="BS78" s="81"/>
      <c r="BT78" s="81"/>
      <c r="BW78" s="148" t="s">
        <v>292</v>
      </c>
      <c r="BX78" s="132"/>
      <c r="BY78" s="132"/>
      <c r="BZ78" s="132"/>
    </row>
    <row r="79" spans="2:97">
      <c r="BD79" s="135"/>
      <c r="BE79" s="133">
        <v>8</v>
      </c>
      <c r="BF79" s="134"/>
      <c r="BG79" s="150" t="s">
        <v>272</v>
      </c>
      <c r="BH79" s="134"/>
      <c r="BI79" s="84">
        <v>12</v>
      </c>
      <c r="BJ79" s="84">
        <v>11</v>
      </c>
      <c r="BK79" s="84">
        <v>8</v>
      </c>
      <c r="BL79" s="134"/>
      <c r="BM79" s="134"/>
      <c r="BN79" s="81"/>
      <c r="BO79" s="81"/>
      <c r="BP79" s="81"/>
      <c r="BQ79" s="81"/>
      <c r="BR79" s="81"/>
      <c r="BS79" s="81"/>
      <c r="BT79" s="81"/>
      <c r="BW79" s="148" t="s">
        <v>301</v>
      </c>
      <c r="BX79" s="132"/>
      <c r="BY79" s="132"/>
      <c r="BZ79" s="132"/>
    </row>
    <row r="80" spans="2:97">
      <c r="BD80" s="135"/>
      <c r="BE80" s="133">
        <v>9</v>
      </c>
      <c r="BF80" s="134"/>
      <c r="BG80" s="150" t="s">
        <v>278</v>
      </c>
      <c r="BH80" s="134"/>
      <c r="BI80" s="84">
        <v>13</v>
      </c>
      <c r="BJ80" s="84">
        <v>12</v>
      </c>
      <c r="BK80" s="84">
        <v>9</v>
      </c>
      <c r="BL80" s="134"/>
      <c r="BM80" s="134"/>
      <c r="BN80" s="81"/>
      <c r="BO80" s="81"/>
      <c r="BP80" s="81"/>
      <c r="BQ80" s="81"/>
      <c r="BR80" s="81"/>
      <c r="BS80" s="81"/>
      <c r="BT80" s="81"/>
      <c r="BW80" s="148" t="s">
        <v>308</v>
      </c>
      <c r="BX80" s="132"/>
      <c r="BY80" s="132"/>
      <c r="BZ80" s="132"/>
    </row>
    <row r="81" spans="56:78">
      <c r="BD81" s="133"/>
      <c r="BE81" s="133">
        <v>10</v>
      </c>
      <c r="BF81" s="134"/>
      <c r="BG81" s="150" t="s">
        <v>260</v>
      </c>
      <c r="BH81" s="134"/>
      <c r="BI81" s="84">
        <v>14</v>
      </c>
      <c r="BJ81" s="84">
        <v>1</v>
      </c>
      <c r="BK81" s="84">
        <v>10</v>
      </c>
      <c r="BL81" s="134"/>
      <c r="BM81" s="134"/>
      <c r="BN81" s="81"/>
      <c r="BO81" s="81"/>
      <c r="BP81" s="81"/>
      <c r="BQ81" s="81"/>
      <c r="BR81" s="81"/>
      <c r="BS81" s="81"/>
      <c r="BT81" s="81"/>
      <c r="BW81" s="148" t="s">
        <v>312</v>
      </c>
      <c r="BX81" s="132"/>
      <c r="BY81" s="132"/>
      <c r="BZ81" s="132"/>
    </row>
    <row r="82" spans="56:78">
      <c r="BD82" s="133"/>
      <c r="BE82" s="133">
        <v>11</v>
      </c>
      <c r="BF82" s="134"/>
      <c r="BG82" s="150" t="s">
        <v>287</v>
      </c>
      <c r="BH82" s="134"/>
      <c r="BI82" s="84">
        <v>15</v>
      </c>
      <c r="BJ82" s="84">
        <v>2</v>
      </c>
      <c r="BK82" s="84">
        <v>11</v>
      </c>
      <c r="BL82" s="134"/>
      <c r="BM82" s="134"/>
      <c r="BN82" s="81"/>
      <c r="BO82" s="81"/>
      <c r="BP82" s="81"/>
      <c r="BQ82" s="81"/>
      <c r="BR82" s="81"/>
      <c r="BS82" s="81"/>
      <c r="BT82" s="81"/>
      <c r="BW82" s="148" t="s">
        <v>315</v>
      </c>
      <c r="BX82" s="132"/>
      <c r="BY82" s="132"/>
      <c r="BZ82" s="132"/>
    </row>
    <row r="83" spans="56:78">
      <c r="BD83" s="133"/>
      <c r="BE83" s="133">
        <v>12</v>
      </c>
      <c r="BF83" s="134"/>
      <c r="BG83" s="150" t="s">
        <v>290</v>
      </c>
      <c r="BH83" s="134"/>
      <c r="BI83" s="84">
        <v>16</v>
      </c>
      <c r="BJ83" s="84">
        <v>3</v>
      </c>
      <c r="BK83" s="84">
        <v>12</v>
      </c>
      <c r="BL83" s="134"/>
      <c r="BM83" s="134"/>
      <c r="BN83" s="81"/>
      <c r="BO83" s="81"/>
      <c r="BP83" s="81"/>
      <c r="BQ83" s="81"/>
      <c r="BR83" s="81"/>
      <c r="BS83" s="81"/>
      <c r="BT83" s="81"/>
      <c r="BW83" s="148" t="s">
        <v>320</v>
      </c>
      <c r="BX83" s="132"/>
      <c r="BY83" s="132"/>
      <c r="BZ83" s="132"/>
    </row>
    <row r="84" spans="56:78">
      <c r="BD84" s="133"/>
      <c r="BE84" s="133">
        <v>13</v>
      </c>
      <c r="BF84" s="134"/>
      <c r="BG84" s="150" t="s">
        <v>295</v>
      </c>
      <c r="BH84" s="134"/>
      <c r="BI84" s="84">
        <v>17</v>
      </c>
      <c r="BJ84" s="84"/>
      <c r="BK84" s="84">
        <v>13</v>
      </c>
      <c r="BL84" s="134"/>
      <c r="BM84" s="134"/>
      <c r="BN84" s="81"/>
      <c r="BO84" s="81"/>
      <c r="BP84" s="81"/>
      <c r="BQ84" s="81"/>
      <c r="BR84" s="81"/>
      <c r="BS84" s="81"/>
      <c r="BT84" s="81"/>
      <c r="BW84" s="148" t="s">
        <v>324</v>
      </c>
      <c r="BX84" s="132"/>
      <c r="BY84" s="132"/>
      <c r="BZ84" s="132"/>
    </row>
    <row r="85" spans="56:78">
      <c r="BD85" s="133"/>
      <c r="BE85" s="133">
        <v>14</v>
      </c>
      <c r="BF85" s="134"/>
      <c r="BG85" s="150" t="s">
        <v>304</v>
      </c>
      <c r="BH85" s="134"/>
      <c r="BI85" s="84">
        <v>18</v>
      </c>
      <c r="BJ85" s="84"/>
      <c r="BK85" s="84">
        <v>14</v>
      </c>
      <c r="BL85" s="134"/>
      <c r="BM85" s="134"/>
      <c r="BN85" s="81"/>
      <c r="BO85" s="81"/>
      <c r="BP85" s="81"/>
      <c r="BQ85" s="81"/>
      <c r="BR85" s="81"/>
      <c r="BS85" s="81"/>
      <c r="BT85" s="81"/>
      <c r="BW85" s="148" t="s">
        <v>1</v>
      </c>
      <c r="BX85" s="132"/>
      <c r="BY85" s="132"/>
      <c r="BZ85" s="132"/>
    </row>
    <row r="86" spans="56:78">
      <c r="BD86" s="133"/>
      <c r="BE86" s="133">
        <v>15</v>
      </c>
      <c r="BF86" s="134"/>
      <c r="BG86" s="150" t="s">
        <v>310</v>
      </c>
      <c r="BH86" s="134"/>
      <c r="BI86" s="84">
        <v>19</v>
      </c>
      <c r="BJ86" s="84"/>
      <c r="BK86" s="84">
        <v>15</v>
      </c>
      <c r="BL86" s="134"/>
      <c r="BM86" s="134"/>
      <c r="BN86" s="81"/>
      <c r="BO86" s="81"/>
      <c r="BP86" s="81"/>
      <c r="BQ86" s="81"/>
      <c r="BR86" s="81"/>
      <c r="BS86" s="81"/>
      <c r="BT86" s="81"/>
      <c r="BW86" s="148" t="s">
        <v>5</v>
      </c>
      <c r="BX86" s="132"/>
      <c r="BY86" s="132"/>
      <c r="BZ86" s="132"/>
    </row>
    <row r="87" spans="56:78">
      <c r="BD87" s="133"/>
      <c r="BE87" s="133">
        <v>16</v>
      </c>
      <c r="BF87" s="134"/>
      <c r="BG87" s="150" t="s">
        <v>313</v>
      </c>
      <c r="BH87" s="134"/>
      <c r="BI87" s="84">
        <v>20</v>
      </c>
      <c r="BJ87" s="84"/>
      <c r="BK87" s="84">
        <v>16</v>
      </c>
      <c r="BL87" s="134"/>
      <c r="BM87" s="134"/>
      <c r="BN87" s="81"/>
      <c r="BO87" s="81"/>
      <c r="BP87" s="81"/>
      <c r="BQ87" s="81"/>
      <c r="BR87" s="81"/>
      <c r="BS87" s="81"/>
      <c r="BT87" s="81"/>
      <c r="BW87" s="148" t="s">
        <v>9</v>
      </c>
      <c r="BX87" s="132"/>
      <c r="BY87" s="132"/>
      <c r="BZ87" s="132"/>
    </row>
    <row r="88" spans="56:78">
      <c r="BD88" s="133"/>
      <c r="BE88" s="133">
        <v>17</v>
      </c>
      <c r="BF88" s="134"/>
      <c r="BG88" s="150" t="s">
        <v>318</v>
      </c>
      <c r="BH88" s="134"/>
      <c r="BI88" s="84">
        <v>21</v>
      </c>
      <c r="BJ88" s="84"/>
      <c r="BK88" s="84">
        <v>17</v>
      </c>
      <c r="BL88" s="134"/>
      <c r="BM88" s="134"/>
      <c r="BN88" s="81"/>
      <c r="BO88" s="81"/>
      <c r="BP88" s="81"/>
      <c r="BQ88" s="81"/>
      <c r="BR88" s="81"/>
      <c r="BS88" s="81"/>
      <c r="BT88" s="81"/>
      <c r="BW88" s="148" t="s">
        <v>14</v>
      </c>
      <c r="BX88" s="132"/>
      <c r="BY88" s="132"/>
      <c r="BZ88" s="132"/>
    </row>
    <row r="89" spans="56:78">
      <c r="BD89" s="133"/>
      <c r="BE89" s="133">
        <v>18</v>
      </c>
      <c r="BF89" s="134"/>
      <c r="BG89" s="150" t="s">
        <v>322</v>
      </c>
      <c r="BH89" s="134"/>
      <c r="BI89" s="84">
        <v>22</v>
      </c>
      <c r="BJ89" s="84"/>
      <c r="BK89" s="84">
        <v>18</v>
      </c>
      <c r="BL89" s="134"/>
      <c r="BM89" s="134"/>
      <c r="BN89" s="81"/>
      <c r="BO89" s="81"/>
      <c r="BP89" s="81"/>
      <c r="BQ89" s="81"/>
      <c r="BR89" s="81"/>
      <c r="BS89" s="81"/>
      <c r="BT89" s="81"/>
      <c r="BW89" s="148" t="s">
        <v>18</v>
      </c>
      <c r="BX89" s="132"/>
      <c r="BY89" s="132"/>
      <c r="BZ89" s="132"/>
    </row>
    <row r="90" spans="56:78">
      <c r="BD90" s="133"/>
      <c r="BE90" s="133">
        <v>19</v>
      </c>
      <c r="BF90" s="134"/>
      <c r="BG90" s="150" t="s">
        <v>326</v>
      </c>
      <c r="BH90" s="134"/>
      <c r="BI90" s="84">
        <v>23</v>
      </c>
      <c r="BJ90" s="84"/>
      <c r="BK90" s="84">
        <v>19</v>
      </c>
      <c r="BL90" s="134"/>
      <c r="BM90" s="134"/>
      <c r="BN90" s="81"/>
      <c r="BO90" s="81"/>
      <c r="BP90" s="81"/>
      <c r="BQ90" s="81"/>
      <c r="BR90" s="81"/>
      <c r="BS90" s="81"/>
      <c r="BT90" s="81"/>
      <c r="BW90" s="148" t="s">
        <v>22</v>
      </c>
      <c r="BX90" s="132"/>
      <c r="BY90" s="132"/>
      <c r="BZ90" s="132"/>
    </row>
    <row r="91" spans="56:78">
      <c r="BD91" s="133"/>
      <c r="BE91" s="133">
        <v>20</v>
      </c>
      <c r="BF91" s="134"/>
      <c r="BG91" s="150" t="s">
        <v>3</v>
      </c>
      <c r="BH91" s="134"/>
      <c r="BI91" s="84">
        <v>24</v>
      </c>
      <c r="BJ91" s="84"/>
      <c r="BK91" s="84">
        <v>20</v>
      </c>
      <c r="BL91" s="134"/>
      <c r="BM91" s="134"/>
      <c r="BN91" s="81"/>
      <c r="BO91" s="81"/>
      <c r="BP91" s="81"/>
      <c r="BQ91" s="81"/>
      <c r="BR91" s="81"/>
      <c r="BS91" s="81"/>
      <c r="BT91" s="81"/>
      <c r="BW91" s="148" t="s">
        <v>25</v>
      </c>
      <c r="BX91" s="132"/>
      <c r="BY91" s="132"/>
      <c r="BZ91" s="132"/>
    </row>
    <row r="92" spans="56:78">
      <c r="BD92" s="133"/>
      <c r="BE92" s="133">
        <v>21</v>
      </c>
      <c r="BF92" s="134"/>
      <c r="BG92" s="150" t="s">
        <v>7</v>
      </c>
      <c r="BH92" s="134"/>
      <c r="BI92" s="84">
        <v>25</v>
      </c>
      <c r="BJ92" s="84"/>
      <c r="BK92" s="84">
        <v>21</v>
      </c>
      <c r="BL92" s="134"/>
      <c r="BM92" s="134"/>
      <c r="BN92" s="81"/>
      <c r="BO92" s="81"/>
      <c r="BP92" s="81"/>
      <c r="BQ92" s="81"/>
      <c r="BR92" s="81"/>
      <c r="BS92" s="81"/>
      <c r="BT92" s="81"/>
      <c r="BW92" s="148" t="s">
        <v>27</v>
      </c>
      <c r="BX92" s="132"/>
      <c r="BY92" s="132"/>
      <c r="BZ92" s="132"/>
    </row>
    <row r="93" spans="56:78">
      <c r="BD93" s="133"/>
      <c r="BE93" s="133">
        <v>22</v>
      </c>
      <c r="BF93" s="134"/>
      <c r="BG93" s="150" t="s">
        <v>11</v>
      </c>
      <c r="BH93" s="134"/>
      <c r="BI93" s="84">
        <v>26</v>
      </c>
      <c r="BJ93" s="84"/>
      <c r="BK93" s="84">
        <v>22</v>
      </c>
      <c r="BL93" s="134"/>
      <c r="BM93" s="134"/>
      <c r="BN93" s="81"/>
      <c r="BO93" s="81"/>
      <c r="BP93" s="81"/>
      <c r="BQ93" s="81"/>
      <c r="BR93" s="81"/>
      <c r="BS93" s="81"/>
      <c r="BT93" s="81"/>
      <c r="BW93" s="148" t="s">
        <v>28</v>
      </c>
      <c r="BX93" s="132"/>
      <c r="BY93" s="132"/>
      <c r="BZ93" s="132"/>
    </row>
    <row r="94" spans="56:78">
      <c r="BD94" s="133"/>
      <c r="BE94" s="133">
        <v>23</v>
      </c>
      <c r="BF94" s="134"/>
      <c r="BG94" s="150" t="s">
        <v>16</v>
      </c>
      <c r="BH94" s="134"/>
      <c r="BI94" s="84">
        <v>27</v>
      </c>
      <c r="BJ94" s="84"/>
      <c r="BK94" s="84">
        <v>23</v>
      </c>
      <c r="BL94" s="134"/>
      <c r="BM94" s="134"/>
      <c r="BN94" s="81"/>
      <c r="BO94" s="81"/>
      <c r="BP94" s="81"/>
      <c r="BQ94" s="81"/>
      <c r="BR94" s="81"/>
      <c r="BS94" s="81"/>
      <c r="BT94" s="81"/>
      <c r="BW94" s="148" t="s">
        <v>31</v>
      </c>
      <c r="BX94" s="132"/>
      <c r="BY94" s="132"/>
      <c r="BZ94" s="132"/>
    </row>
    <row r="95" spans="56:78">
      <c r="BD95" s="133"/>
      <c r="BE95" s="133">
        <v>24</v>
      </c>
      <c r="BF95" s="134"/>
      <c r="BG95" s="150" t="s">
        <v>20</v>
      </c>
      <c r="BH95" s="134"/>
      <c r="BI95" s="84">
        <v>28</v>
      </c>
      <c r="BJ95" s="84"/>
      <c r="BK95" s="84">
        <v>24</v>
      </c>
      <c r="BL95" s="134"/>
      <c r="BM95" s="134"/>
      <c r="BN95" s="81"/>
      <c r="BO95" s="81"/>
      <c r="BP95" s="81"/>
      <c r="BQ95" s="81"/>
      <c r="BR95" s="81"/>
      <c r="BS95" s="81"/>
      <c r="BT95" s="81"/>
      <c r="BW95" s="148" t="s">
        <v>33</v>
      </c>
      <c r="BX95" s="132"/>
      <c r="BY95" s="132"/>
      <c r="BZ95" s="132"/>
    </row>
    <row r="96" spans="56:78">
      <c r="BD96" s="133"/>
      <c r="BE96" s="133">
        <v>25</v>
      </c>
      <c r="BF96" s="134"/>
      <c r="BG96" s="150" t="s">
        <v>23</v>
      </c>
      <c r="BH96" s="134"/>
      <c r="BI96" s="84">
        <v>29</v>
      </c>
      <c r="BJ96" s="84"/>
      <c r="BK96" s="84">
        <v>25</v>
      </c>
      <c r="BL96" s="134"/>
      <c r="BM96" s="134"/>
      <c r="BN96" s="81"/>
      <c r="BO96" s="81"/>
      <c r="BP96" s="81"/>
      <c r="BQ96" s="81"/>
      <c r="BR96" s="81"/>
      <c r="BS96" s="81"/>
      <c r="BT96" s="81"/>
      <c r="BW96" s="148" t="s">
        <v>35</v>
      </c>
      <c r="BX96" s="132"/>
      <c r="BY96" s="132"/>
      <c r="BZ96" s="132"/>
    </row>
    <row r="97" spans="56:78">
      <c r="BD97" s="133"/>
      <c r="BE97" s="133">
        <v>26</v>
      </c>
      <c r="BF97" s="134"/>
      <c r="BG97" s="134"/>
      <c r="BH97" s="134"/>
      <c r="BI97" s="84">
        <v>30</v>
      </c>
      <c r="BJ97" s="84"/>
      <c r="BK97" s="84">
        <v>26</v>
      </c>
      <c r="BL97" s="134"/>
      <c r="BM97" s="134"/>
      <c r="BN97" s="81"/>
      <c r="BO97" s="81"/>
      <c r="BP97" s="81"/>
      <c r="BQ97" s="81"/>
      <c r="BR97" s="81"/>
      <c r="BS97" s="81"/>
      <c r="BT97" s="81"/>
      <c r="BW97" s="148" t="s">
        <v>39</v>
      </c>
      <c r="BX97" s="132"/>
      <c r="BY97" s="132"/>
      <c r="BZ97" s="132"/>
    </row>
    <row r="98" spans="56:78">
      <c r="BD98" s="133"/>
      <c r="BE98" s="133">
        <v>27</v>
      </c>
      <c r="BF98" s="134"/>
      <c r="BG98" s="134"/>
      <c r="BH98" s="134"/>
      <c r="BI98" s="84">
        <v>31</v>
      </c>
      <c r="BJ98" s="84"/>
      <c r="BK98" s="84">
        <v>27</v>
      </c>
      <c r="BL98" s="134"/>
      <c r="BM98" s="134"/>
      <c r="BN98" s="81"/>
      <c r="BO98" s="81"/>
      <c r="BP98" s="81"/>
      <c r="BQ98" s="81"/>
      <c r="BR98" s="81"/>
      <c r="BS98" s="81"/>
      <c r="BT98" s="81"/>
      <c r="BW98" s="148" t="s">
        <v>41</v>
      </c>
      <c r="BX98" s="132"/>
      <c r="BY98" s="132"/>
      <c r="BZ98" s="132"/>
    </row>
    <row r="99" spans="56:78">
      <c r="BD99" s="133"/>
      <c r="BE99" s="133">
        <v>28</v>
      </c>
      <c r="BF99" s="134"/>
      <c r="BG99" s="134"/>
      <c r="BH99" s="134"/>
      <c r="BI99" s="84" t="s">
        <v>355</v>
      </c>
      <c r="BJ99" s="84"/>
      <c r="BK99" s="84">
        <v>28</v>
      </c>
      <c r="BL99" s="134"/>
      <c r="BM99" s="134"/>
      <c r="BN99" s="81"/>
      <c r="BO99" s="81"/>
      <c r="BP99" s="81"/>
      <c r="BQ99" s="81"/>
      <c r="BR99" s="81"/>
      <c r="BS99" s="81"/>
      <c r="BT99" s="81"/>
      <c r="BW99" s="148" t="s">
        <v>43</v>
      </c>
      <c r="BX99" s="132"/>
      <c r="BY99" s="132"/>
      <c r="BZ99" s="132"/>
    </row>
    <row r="100" spans="56:78">
      <c r="BD100" s="133"/>
      <c r="BE100" s="133">
        <v>29</v>
      </c>
      <c r="BF100" s="134"/>
      <c r="BG100" s="134"/>
      <c r="BH100" s="134"/>
      <c r="BI100" s="84">
        <v>2</v>
      </c>
      <c r="BJ100" s="84"/>
      <c r="BK100" s="84">
        <v>29</v>
      </c>
      <c r="BL100" s="134"/>
      <c r="BM100" s="134"/>
      <c r="BN100" s="81"/>
      <c r="BO100" s="81"/>
      <c r="BP100" s="81"/>
      <c r="BQ100" s="81"/>
      <c r="BR100" s="81"/>
      <c r="BS100" s="81"/>
      <c r="BT100" s="81"/>
      <c r="BW100" s="148" t="s">
        <v>44</v>
      </c>
      <c r="BX100" s="132"/>
      <c r="BY100" s="132"/>
      <c r="BZ100" s="132"/>
    </row>
    <row r="101" spans="56:78">
      <c r="BD101" s="133"/>
      <c r="BE101" s="133">
        <v>30</v>
      </c>
      <c r="BF101" s="134"/>
      <c r="BG101" s="134"/>
      <c r="BH101" s="134"/>
      <c r="BI101" s="84"/>
      <c r="BJ101" s="84"/>
      <c r="BK101" s="84">
        <v>30</v>
      </c>
      <c r="BL101" s="134"/>
      <c r="BM101" s="134"/>
      <c r="BN101" s="81"/>
      <c r="BO101" s="81"/>
      <c r="BP101" s="81"/>
      <c r="BQ101" s="81"/>
      <c r="BR101" s="81"/>
      <c r="BS101" s="81"/>
      <c r="BT101" s="81"/>
      <c r="BW101" s="148" t="s">
        <v>45</v>
      </c>
      <c r="BX101" s="132"/>
      <c r="BY101" s="132"/>
      <c r="BZ101" s="132"/>
    </row>
    <row r="102" spans="56:78">
      <c r="BD102" s="133"/>
      <c r="BE102" s="133">
        <v>31</v>
      </c>
      <c r="BF102" s="134"/>
      <c r="BG102" s="134"/>
      <c r="BH102" s="134"/>
      <c r="BI102" s="134"/>
      <c r="BJ102" s="134"/>
      <c r="BK102" s="84">
        <v>31</v>
      </c>
      <c r="BL102" s="134"/>
      <c r="BM102" s="134"/>
      <c r="BN102" s="81"/>
      <c r="BO102" s="81"/>
      <c r="BP102" s="81"/>
      <c r="BQ102" s="81"/>
      <c r="BR102" s="81"/>
      <c r="BS102" s="81"/>
      <c r="BT102" s="81"/>
      <c r="BW102" s="57"/>
    </row>
    <row r="103" spans="56:78">
      <c r="BD103" s="133"/>
      <c r="BE103" s="133">
        <v>32</v>
      </c>
      <c r="BF103" s="134"/>
      <c r="BG103" s="134"/>
      <c r="BH103" s="134"/>
      <c r="BI103" s="134"/>
      <c r="BJ103" s="134"/>
      <c r="BK103" s="134"/>
      <c r="BL103" s="134"/>
      <c r="BM103" s="134"/>
      <c r="BN103" s="81"/>
      <c r="BO103" s="81"/>
      <c r="BP103" s="81"/>
      <c r="BQ103" s="81"/>
      <c r="BR103" s="81"/>
      <c r="BS103" s="81"/>
      <c r="BT103" s="81"/>
      <c r="BW103" s="57"/>
    </row>
    <row r="104" spans="56:78">
      <c r="BD104" s="133"/>
      <c r="BE104" s="133">
        <v>33</v>
      </c>
      <c r="BF104" s="86"/>
      <c r="BG104" s="86"/>
      <c r="BH104" s="86"/>
      <c r="BI104" s="86"/>
      <c r="BJ104" s="86"/>
      <c r="BK104" s="86"/>
      <c r="BL104" s="86"/>
      <c r="BM104" s="86"/>
      <c r="BW104" s="57"/>
    </row>
    <row r="105" spans="56:78">
      <c r="BD105" s="133"/>
      <c r="BE105" s="133">
        <v>34</v>
      </c>
      <c r="BF105" s="86"/>
      <c r="BG105" s="86"/>
      <c r="BH105" s="86"/>
      <c r="BI105" s="86"/>
      <c r="BJ105" s="86"/>
      <c r="BK105" s="86"/>
      <c r="BL105" s="86"/>
      <c r="BM105" s="86"/>
      <c r="BW105" s="57"/>
    </row>
    <row r="106" spans="56:78">
      <c r="BD106" s="133"/>
      <c r="BE106" s="133">
        <v>35</v>
      </c>
      <c r="BF106" s="86"/>
      <c r="BG106" s="86"/>
      <c r="BH106" s="86"/>
      <c r="BI106" s="86"/>
      <c r="BJ106" s="86"/>
      <c r="BK106" s="86"/>
      <c r="BL106" s="86"/>
      <c r="BM106" s="86"/>
      <c r="BW106" s="57"/>
    </row>
    <row r="107" spans="56:78">
      <c r="BD107" s="133"/>
      <c r="BE107" s="133">
        <v>36</v>
      </c>
      <c r="BF107" s="86"/>
      <c r="BG107" s="86"/>
      <c r="BH107" s="86"/>
      <c r="BI107" s="86"/>
      <c r="BJ107" s="86"/>
      <c r="BK107" s="86"/>
      <c r="BL107" s="86"/>
      <c r="BM107" s="86"/>
      <c r="BW107" s="57"/>
    </row>
    <row r="108" spans="56:78">
      <c r="BD108" s="133"/>
      <c r="BE108" s="133">
        <v>37</v>
      </c>
      <c r="BF108" s="86"/>
      <c r="BG108" s="86"/>
      <c r="BH108" s="86"/>
      <c r="BI108" s="86"/>
      <c r="BJ108" s="86"/>
      <c r="BK108" s="86"/>
      <c r="BL108" s="86"/>
      <c r="BM108" s="86"/>
      <c r="BW108" s="57"/>
    </row>
    <row r="109" spans="56:78">
      <c r="BD109" s="133"/>
      <c r="BE109" s="133">
        <v>38</v>
      </c>
      <c r="BF109" s="86"/>
      <c r="BG109" s="86"/>
      <c r="BH109" s="86"/>
      <c r="BI109" s="86"/>
      <c r="BJ109" s="86"/>
      <c r="BK109" s="86"/>
      <c r="BL109" s="86"/>
      <c r="BM109" s="86"/>
      <c r="BW109" s="57"/>
    </row>
    <row r="110" spans="56:78">
      <c r="BD110" s="133"/>
      <c r="BE110" s="133">
        <v>39</v>
      </c>
      <c r="BF110" s="86"/>
      <c r="BG110" s="86"/>
      <c r="BH110" s="86"/>
      <c r="BI110" s="86"/>
      <c r="BJ110" s="86"/>
      <c r="BK110" s="86"/>
      <c r="BL110" s="86"/>
      <c r="BM110" s="86"/>
      <c r="BW110" s="57"/>
    </row>
    <row r="111" spans="56:78">
      <c r="BD111" s="133"/>
      <c r="BE111" s="133">
        <v>40</v>
      </c>
      <c r="BF111" s="86"/>
      <c r="BG111" s="86"/>
      <c r="BH111" s="86"/>
      <c r="BI111" s="86"/>
      <c r="BJ111" s="86"/>
      <c r="BK111" s="86"/>
      <c r="BL111" s="86"/>
      <c r="BM111" s="86"/>
      <c r="BW111" s="57"/>
    </row>
    <row r="112" spans="56:78">
      <c r="BD112" s="133"/>
      <c r="BE112" s="133">
        <v>41</v>
      </c>
      <c r="BW112" s="57"/>
    </row>
    <row r="113" spans="56:75">
      <c r="BD113" s="133"/>
      <c r="BE113" s="133">
        <v>42</v>
      </c>
      <c r="BW113" s="57"/>
    </row>
    <row r="114" spans="56:75">
      <c r="BD114" s="133"/>
      <c r="BE114" s="133">
        <v>43</v>
      </c>
      <c r="BW114" s="57"/>
    </row>
    <row r="115" spans="56:75">
      <c r="BD115" s="133"/>
      <c r="BE115" s="133">
        <v>44</v>
      </c>
      <c r="BW115" s="151"/>
    </row>
    <row r="116" spans="56:75">
      <c r="BD116" s="133"/>
      <c r="BE116" s="133">
        <v>45</v>
      </c>
      <c r="BW116" s="57"/>
    </row>
    <row r="117" spans="56:75">
      <c r="BD117" s="133"/>
      <c r="BE117" s="133">
        <v>46</v>
      </c>
      <c r="BW117" s="57"/>
    </row>
    <row r="118" spans="56:75">
      <c r="BD118" s="133"/>
      <c r="BE118" s="133">
        <v>47</v>
      </c>
      <c r="BW118" s="57"/>
    </row>
    <row r="119" spans="56:75">
      <c r="BD119" s="133"/>
      <c r="BE119" s="133">
        <v>48</v>
      </c>
      <c r="BW119" s="57"/>
    </row>
    <row r="120" spans="56:75">
      <c r="BD120" s="133"/>
      <c r="BE120" s="133">
        <v>49</v>
      </c>
    </row>
    <row r="121" spans="56:75">
      <c r="BD121" s="133"/>
      <c r="BE121" s="133">
        <v>50</v>
      </c>
    </row>
    <row r="122" spans="56:75">
      <c r="BD122" s="133"/>
      <c r="BE122" s="133">
        <v>51</v>
      </c>
    </row>
    <row r="123" spans="56:75">
      <c r="BD123" s="133"/>
      <c r="BE123" s="133">
        <v>52</v>
      </c>
    </row>
    <row r="124" spans="56:75">
      <c r="BD124" s="133"/>
      <c r="BE124" s="133">
        <v>53</v>
      </c>
    </row>
    <row r="125" spans="56:75">
      <c r="BD125" s="133"/>
      <c r="BE125" s="133">
        <v>54</v>
      </c>
    </row>
    <row r="126" spans="56:75">
      <c r="BD126" s="133"/>
      <c r="BE126" s="133">
        <v>55</v>
      </c>
    </row>
    <row r="127" spans="56:75">
      <c r="BD127" s="133"/>
      <c r="BE127" s="133">
        <v>56</v>
      </c>
    </row>
    <row r="128" spans="56:75">
      <c r="BD128" s="133"/>
      <c r="BE128" s="133">
        <v>57</v>
      </c>
    </row>
    <row r="129" spans="56:57">
      <c r="BD129" s="133"/>
      <c r="BE129" s="133">
        <v>58</v>
      </c>
    </row>
    <row r="130" spans="56:57">
      <c r="BD130" s="133"/>
      <c r="BE130" s="133">
        <v>59</v>
      </c>
    </row>
    <row r="131" spans="56:57">
      <c r="BD131" s="133"/>
      <c r="BE131" s="133">
        <v>60</v>
      </c>
    </row>
    <row r="132" spans="56:57">
      <c r="BD132" s="133"/>
      <c r="BE132" s="133">
        <v>61</v>
      </c>
    </row>
    <row r="133" spans="56:57">
      <c r="BD133" s="133"/>
      <c r="BE133" s="133">
        <v>62</v>
      </c>
    </row>
    <row r="134" spans="56:57">
      <c r="BD134" s="133"/>
      <c r="BE134" s="133">
        <v>63</v>
      </c>
    </row>
    <row r="135" spans="56:57">
      <c r="BE135" s="133">
        <v>64</v>
      </c>
    </row>
  </sheetData>
  <mergeCells count="280">
    <mergeCell ref="AQ68:BA68"/>
    <mergeCell ref="AQ69:BA69"/>
    <mergeCell ref="AQ59:BA59"/>
    <mergeCell ref="AQ63:BA63"/>
    <mergeCell ref="AQ66:BA66"/>
    <mergeCell ref="AQ67:BA67"/>
    <mergeCell ref="AQ64:BA64"/>
    <mergeCell ref="AQ65:BA65"/>
    <mergeCell ref="C58:AO58"/>
    <mergeCell ref="B53:H54"/>
    <mergeCell ref="I53:AO54"/>
    <mergeCell ref="BF53:BL54"/>
    <mergeCell ref="BM53:CS54"/>
    <mergeCell ref="C55:AO55"/>
    <mergeCell ref="BG55:CS55"/>
    <mergeCell ref="C56:AO56"/>
    <mergeCell ref="BG56:CS56"/>
    <mergeCell ref="C57:AO57"/>
    <mergeCell ref="BG57:CS57"/>
    <mergeCell ref="BG58:CS58"/>
    <mergeCell ref="BH52:CS52"/>
    <mergeCell ref="BV50:BW50"/>
    <mergeCell ref="BY50:CA50"/>
    <mergeCell ref="CB50:CC50"/>
    <mergeCell ref="CG50:CH50"/>
    <mergeCell ref="CJ50:CN50"/>
    <mergeCell ref="CD50:CE50"/>
    <mergeCell ref="BG50:BP50"/>
    <mergeCell ref="CQ50:CS50"/>
    <mergeCell ref="CO50:CP50"/>
    <mergeCell ref="D52:AO52"/>
    <mergeCell ref="D51:AO51"/>
    <mergeCell ref="AK50:AL50"/>
    <mergeCell ref="AM50:AO50"/>
    <mergeCell ref="Z50:AA50"/>
    <mergeCell ref="AC50:AD50"/>
    <mergeCell ref="AF50:AJ50"/>
    <mergeCell ref="R50:S50"/>
    <mergeCell ref="C50:L50"/>
    <mergeCell ref="M50:N50"/>
    <mergeCell ref="O50:P50"/>
    <mergeCell ref="C48:L48"/>
    <mergeCell ref="M48:AO48"/>
    <mergeCell ref="U50:W50"/>
    <mergeCell ref="X50:Y50"/>
    <mergeCell ref="C49:L49"/>
    <mergeCell ref="M49:AO49"/>
    <mergeCell ref="AL45:AM45"/>
    <mergeCell ref="CM46:CN46"/>
    <mergeCell ref="CP47:CQ47"/>
    <mergeCell ref="BG47:BP47"/>
    <mergeCell ref="CH46:CI46"/>
    <mergeCell ref="BU47:CO47"/>
    <mergeCell ref="CP46:CQ46"/>
    <mergeCell ref="BS47:BT47"/>
    <mergeCell ref="BW46:BX46"/>
    <mergeCell ref="CJ46:CK46"/>
    <mergeCell ref="BG49:BP49"/>
    <mergeCell ref="BQ49:CS49"/>
    <mergeCell ref="BQ48:CS48"/>
    <mergeCell ref="BG48:BP48"/>
    <mergeCell ref="BS50:BT50"/>
    <mergeCell ref="C47:L47"/>
    <mergeCell ref="O47:P47"/>
    <mergeCell ref="C46:L46"/>
    <mergeCell ref="AQ51:BD51"/>
    <mergeCell ref="BH51:CS51"/>
    <mergeCell ref="BQ50:BR50"/>
    <mergeCell ref="V46:W46"/>
    <mergeCell ref="AL46:AM46"/>
    <mergeCell ref="BG46:BP46"/>
    <mergeCell ref="Z46:AB46"/>
    <mergeCell ref="AD46:AE46"/>
    <mergeCell ref="AF46:AG46"/>
    <mergeCell ref="AI46:AJ46"/>
    <mergeCell ref="BZ46:CA46"/>
    <mergeCell ref="CD46:CF46"/>
    <mergeCell ref="BR46:BS46"/>
    <mergeCell ref="BT46:BU46"/>
    <mergeCell ref="Q47:AK47"/>
    <mergeCell ref="AL47:AM47"/>
    <mergeCell ref="N46:O46"/>
    <mergeCell ref="P46:Q46"/>
    <mergeCell ref="S46:T46"/>
    <mergeCell ref="CS43:CS44"/>
    <mergeCell ref="C44:L45"/>
    <mergeCell ref="M44:Y45"/>
    <mergeCell ref="BG44:BP45"/>
    <mergeCell ref="BQ44:CC45"/>
    <mergeCell ref="AE45:AG45"/>
    <mergeCell ref="CI45:CK45"/>
    <mergeCell ref="CM45:CN45"/>
    <mergeCell ref="CP45:CQ45"/>
    <mergeCell ref="AI45:AJ45"/>
    <mergeCell ref="CJ43:CK44"/>
    <mergeCell ref="CL43:CL44"/>
    <mergeCell ref="CM43:CN44"/>
    <mergeCell ref="CR43:CR44"/>
    <mergeCell ref="AK43:AK44"/>
    <mergeCell ref="CO43:CO44"/>
    <mergeCell ref="CP43:CQ44"/>
    <mergeCell ref="AL43:AM44"/>
    <mergeCell ref="AN43:AN44"/>
    <mergeCell ref="AO43:AO44"/>
    <mergeCell ref="BG43:BP43"/>
    <mergeCell ref="BQ43:CC43"/>
    <mergeCell ref="CD43:CF45"/>
    <mergeCell ref="CH43:CI44"/>
    <mergeCell ref="AD43:AE44"/>
    <mergeCell ref="AF43:AG44"/>
    <mergeCell ref="AH43:AH44"/>
    <mergeCell ref="AI43:AJ44"/>
    <mergeCell ref="C43:L43"/>
    <mergeCell ref="M43:Y43"/>
    <mergeCell ref="Z43:AB45"/>
    <mergeCell ref="AC43:AC44"/>
    <mergeCell ref="BG42:BP42"/>
    <mergeCell ref="BS42:BT42"/>
    <mergeCell ref="BU42:CO42"/>
    <mergeCell ref="CP42:CQ42"/>
    <mergeCell ref="C42:L42"/>
    <mergeCell ref="O42:P42"/>
    <mergeCell ref="Q42:AK42"/>
    <mergeCell ref="AL42:AM42"/>
    <mergeCell ref="CA39:CA40"/>
    <mergeCell ref="BQ39:BZ40"/>
    <mergeCell ref="CB39:CS40"/>
    <mergeCell ref="BQ41:CC41"/>
    <mergeCell ref="CD41:CI41"/>
    <mergeCell ref="CJ41:CS41"/>
    <mergeCell ref="M41:Y41"/>
    <mergeCell ref="Z41:AE41"/>
    <mergeCell ref="AF41:AO41"/>
    <mergeCell ref="BF39:BP40"/>
    <mergeCell ref="AQ41:BD41"/>
    <mergeCell ref="BG41:BP41"/>
    <mergeCell ref="C41:L41"/>
    <mergeCell ref="T37:V38"/>
    <mergeCell ref="BX37:BZ38"/>
    <mergeCell ref="B39:L40"/>
    <mergeCell ref="M39:V40"/>
    <mergeCell ref="BG37:BP38"/>
    <mergeCell ref="AQ39:BD40"/>
    <mergeCell ref="W39:W40"/>
    <mergeCell ref="X39:AO40"/>
    <mergeCell ref="AP39:AP40"/>
    <mergeCell ref="B37:B38"/>
    <mergeCell ref="C37:L38"/>
    <mergeCell ref="M37:S38"/>
    <mergeCell ref="CA37:CS38"/>
    <mergeCell ref="AQ37:AS38"/>
    <mergeCell ref="BF37:BF38"/>
    <mergeCell ref="W37:AO38"/>
    <mergeCell ref="AP37:AP38"/>
    <mergeCell ref="BQ37:BW38"/>
    <mergeCell ref="BF35:BP36"/>
    <mergeCell ref="BQ35:BZ36"/>
    <mergeCell ref="CA35:CA36"/>
    <mergeCell ref="CB35:CS36"/>
    <mergeCell ref="AP35:AP36"/>
    <mergeCell ref="B35:L36"/>
    <mergeCell ref="M35:V36"/>
    <mergeCell ref="W35:W36"/>
    <mergeCell ref="X35:AO36"/>
    <mergeCell ref="D31:L34"/>
    <mergeCell ref="M31:AO34"/>
    <mergeCell ref="AP31:AP34"/>
    <mergeCell ref="AQ31:AS34"/>
    <mergeCell ref="BQ31:CS34"/>
    <mergeCell ref="CK26:CK27"/>
    <mergeCell ref="CN26:CN27"/>
    <mergeCell ref="CO26:CP27"/>
    <mergeCell ref="CI26:CJ27"/>
    <mergeCell ref="BW26:BW27"/>
    <mergeCell ref="BX26:BY27"/>
    <mergeCell ref="CL26:CM27"/>
    <mergeCell ref="CG26:CH27"/>
    <mergeCell ref="BH28:BP30"/>
    <mergeCell ref="BZ26:BZ27"/>
    <mergeCell ref="D28:L30"/>
    <mergeCell ref="AQ35:BD36"/>
    <mergeCell ref="BQ28:CS30"/>
    <mergeCell ref="CQ26:CQ27"/>
    <mergeCell ref="CA26:CB27"/>
    <mergeCell ref="CC26:CC27"/>
    <mergeCell ref="CD26:CF27"/>
    <mergeCell ref="BH31:BP34"/>
    <mergeCell ref="Y26:Y27"/>
    <mergeCell ref="AG26:AG27"/>
    <mergeCell ref="AQ28:AS30"/>
    <mergeCell ref="BH26:BP27"/>
    <mergeCell ref="BS26:BT27"/>
    <mergeCell ref="BU26:BV27"/>
    <mergeCell ref="BG16:BG34"/>
    <mergeCell ref="BH22:BP23"/>
    <mergeCell ref="BH24:BP25"/>
    <mergeCell ref="BQ24:CG25"/>
    <mergeCell ref="AE26:AF27"/>
    <mergeCell ref="AM26:AM27"/>
    <mergeCell ref="AE24:AI25"/>
    <mergeCell ref="M28:AO30"/>
    <mergeCell ref="AP28:AP30"/>
    <mergeCell ref="AK26:AL27"/>
    <mergeCell ref="T26:U27"/>
    <mergeCell ref="V26:V27"/>
    <mergeCell ref="W26:X27"/>
    <mergeCell ref="AC26:AD27"/>
    <mergeCell ref="AD24:AD25"/>
    <mergeCell ref="AQ24:AS25"/>
    <mergeCell ref="AJ24:AO25"/>
    <mergeCell ref="D26:L27"/>
    <mergeCell ref="O26:P27"/>
    <mergeCell ref="Q26:R27"/>
    <mergeCell ref="S26:S27"/>
    <mergeCell ref="Z26:AB27"/>
    <mergeCell ref="AJ26:AJ27"/>
    <mergeCell ref="AH26:AI27"/>
    <mergeCell ref="CH24:CH25"/>
    <mergeCell ref="BH20:BP21"/>
    <mergeCell ref="BQ20:CS21"/>
    <mergeCell ref="BQ22:CS23"/>
    <mergeCell ref="CI24:CM25"/>
    <mergeCell ref="CN24:CS25"/>
    <mergeCell ref="AP24:AP25"/>
    <mergeCell ref="D16:L17"/>
    <mergeCell ref="M16:U17"/>
    <mergeCell ref="V16:AB16"/>
    <mergeCell ref="M24:AC25"/>
    <mergeCell ref="AP18:AP19"/>
    <mergeCell ref="AC17:AO17"/>
    <mergeCell ref="D22:L23"/>
    <mergeCell ref="M22:AO23"/>
    <mergeCell ref="D24:L25"/>
    <mergeCell ref="AQ18:AS19"/>
    <mergeCell ref="M18:AO19"/>
    <mergeCell ref="AQ22:AS22"/>
    <mergeCell ref="AQ17:AS17"/>
    <mergeCell ref="AQ20:AS20"/>
    <mergeCell ref="BH18:BP19"/>
    <mergeCell ref="V17:AB17"/>
    <mergeCell ref="BQ18:CS19"/>
    <mergeCell ref="BH16:BP17"/>
    <mergeCell ref="C16:C34"/>
    <mergeCell ref="D20:L21"/>
    <mergeCell ref="M20:AO21"/>
    <mergeCell ref="D18:L19"/>
    <mergeCell ref="AP11:AP12"/>
    <mergeCell ref="AQ11:BD12"/>
    <mergeCell ref="B9:D9"/>
    <mergeCell ref="E9:AO9"/>
    <mergeCell ref="BF9:BH9"/>
    <mergeCell ref="BI9:CS9"/>
    <mergeCell ref="BZ17:CF17"/>
    <mergeCell ref="BQ16:BY17"/>
    <mergeCell ref="BZ16:CF16"/>
    <mergeCell ref="BQ13:CS15"/>
    <mergeCell ref="CA11:CA12"/>
    <mergeCell ref="CB11:CS12"/>
    <mergeCell ref="CG16:CS16"/>
    <mergeCell ref="CG17:CS17"/>
    <mergeCell ref="M13:AO15"/>
    <mergeCell ref="AP13:AP15"/>
    <mergeCell ref="AQ13:BD15"/>
    <mergeCell ref="BG13:BP15"/>
    <mergeCell ref="AC16:AO16"/>
    <mergeCell ref="B5:AO6"/>
    <mergeCell ref="BF5:CS6"/>
    <mergeCell ref="B7:D8"/>
    <mergeCell ref="E7:AO8"/>
    <mergeCell ref="AP7:AP8"/>
    <mergeCell ref="BF7:BH8"/>
    <mergeCell ref="C13:L15"/>
    <mergeCell ref="W11:W12"/>
    <mergeCell ref="X11:AO12"/>
    <mergeCell ref="BF11:BP12"/>
    <mergeCell ref="BQ11:BZ12"/>
    <mergeCell ref="BI7:CS8"/>
    <mergeCell ref="AQ7:BD8"/>
    <mergeCell ref="B11:L12"/>
    <mergeCell ref="M11:V12"/>
  </mergeCells>
  <phoneticPr fontId="3"/>
  <conditionalFormatting sqref="CT37:CT49">
    <cfRule type="expression" dxfId="44" priority="36" stopIfTrue="1">
      <formula>$M$11="評価項目に設定しない"</formula>
    </cfRule>
  </conditionalFormatting>
  <conditionalFormatting sqref="AR48:AS49">
    <cfRule type="expression" dxfId="43" priority="37" stopIfTrue="1">
      <formula>$M$11="評価項目に設定しない"</formula>
    </cfRule>
  </conditionalFormatting>
  <conditionalFormatting sqref="M41:Y50 AF41:AO50 AC42:AE50 Z42:AB42 Z47:AB50">
    <cfRule type="expression" dxfId="42" priority="34" stopIfTrue="1">
      <formula>$M$39="設定なし"</formula>
    </cfRule>
  </conditionalFormatting>
  <conditionalFormatting sqref="BQ41:CC41 CJ41:CS41 CJ43:CK44 CI45:CK45 BT46:BU46 BW46:BX46 BZ46:CA46 CJ46:CK46 CM43:CN46 CP43:CQ46 BS50:BT50 BV50:BW50 CD50:CE50 CG50:CH50 CO50:CP50">
    <cfRule type="expression" dxfId="41" priority="39" stopIfTrue="1">
      <formula>$M$39="設定なし"</formula>
    </cfRule>
  </conditionalFormatting>
  <conditionalFormatting sqref="BQ37:BW38">
    <cfRule type="expression" dxfId="40" priority="40" stopIfTrue="1">
      <formula>$M$35="設定なし"</formula>
    </cfRule>
  </conditionalFormatting>
  <conditionalFormatting sqref="M18:AO23 M24:AC25 Q26:R27 T26:U27 W26:X27 AE26:AF27 AH26:AI27 AK26:AL27 M28:AO34 AC16:AO17">
    <cfRule type="expression" dxfId="39" priority="44" stopIfTrue="1">
      <formula>$M$11="設定なし"</formula>
    </cfRule>
    <cfRule type="expression" dxfId="38" priority="45" stopIfTrue="1">
      <formula>$M$16="設定なし"</formula>
    </cfRule>
    <cfRule type="expression" dxfId="37" priority="46" stopIfTrue="1">
      <formula>$M$16="特殊工事の実績なし"</formula>
    </cfRule>
  </conditionalFormatting>
  <conditionalFormatting sqref="M16:U17 M13:AO15">
    <cfRule type="expression" dxfId="36" priority="47" stopIfTrue="1">
      <formula>$M$11="設定なし"</formula>
    </cfRule>
  </conditionalFormatting>
  <conditionalFormatting sqref="W37:AO38">
    <cfRule type="expression" dxfId="35" priority="12" stopIfTrue="1">
      <formula>$M$37="その他"</formula>
    </cfRule>
    <cfRule type="expression" dxfId="34" priority="57" stopIfTrue="1">
      <formula>$M$37="設定なし"</formula>
    </cfRule>
  </conditionalFormatting>
  <conditionalFormatting sqref="AF43:AG44">
    <cfRule type="cellIs" dxfId="33" priority="33" operator="between">
      <formula>1</formula>
      <formula>1</formula>
    </cfRule>
  </conditionalFormatting>
  <conditionalFormatting sqref="O50:P50">
    <cfRule type="cellIs" dxfId="32" priority="32" operator="between">
      <formula>1</formula>
      <formula>1</formula>
    </cfRule>
  </conditionalFormatting>
  <conditionalFormatting sqref="Z50:AA50">
    <cfRule type="cellIs" dxfId="31" priority="31" operator="between">
      <formula>1</formula>
      <formula>1</formula>
    </cfRule>
  </conditionalFormatting>
  <conditionalFormatting sqref="P46:Q46">
    <cfRule type="cellIs" dxfId="30" priority="13" operator="between">
      <formula>1</formula>
      <formula>1</formula>
    </cfRule>
  </conditionalFormatting>
  <conditionalFormatting sqref="AF46:AG46">
    <cfRule type="cellIs" dxfId="29" priority="11" operator="between">
      <formula>1</formula>
      <formula>1</formula>
    </cfRule>
  </conditionalFormatting>
  <conditionalFormatting sqref="BT46:BU46">
    <cfRule type="cellIs" dxfId="28" priority="30" operator="between">
      <formula>1</formula>
      <formula>1</formula>
    </cfRule>
  </conditionalFormatting>
  <conditionalFormatting sqref="CJ46:CK46">
    <cfRule type="cellIs" dxfId="27" priority="29" operator="between">
      <formula>1</formula>
      <formula>1</formula>
    </cfRule>
  </conditionalFormatting>
  <conditionalFormatting sqref="BS50:BT50">
    <cfRule type="cellIs" dxfId="26" priority="28" operator="between">
      <formula>1</formula>
      <formula>1</formula>
    </cfRule>
  </conditionalFormatting>
  <conditionalFormatting sqref="CD50:CE50">
    <cfRule type="cellIs" dxfId="25" priority="27" operator="between">
      <formula>1</formula>
      <formula>1</formula>
    </cfRule>
  </conditionalFormatting>
  <conditionalFormatting sqref="CJ43:CK44">
    <cfRule type="cellIs" dxfId="24" priority="26" operator="between">
      <formula>1</formula>
      <formula>1</formula>
    </cfRule>
  </conditionalFormatting>
  <conditionalFormatting sqref="BU26:BV27">
    <cfRule type="expression" dxfId="23" priority="25" stopIfTrue="1">
      <formula>$BQ$11="設定なし"</formula>
    </cfRule>
  </conditionalFormatting>
  <conditionalFormatting sqref="BU26:BV27">
    <cfRule type="expression" dxfId="22" priority="24" stopIfTrue="1">
      <formula>$BQ$11="設定なし"</formula>
    </cfRule>
  </conditionalFormatting>
  <conditionalFormatting sqref="BX26:BY27">
    <cfRule type="expression" dxfId="21" priority="23" stopIfTrue="1">
      <formula>$BQ$11="設定なし"</formula>
    </cfRule>
  </conditionalFormatting>
  <conditionalFormatting sqref="BX26:BY27">
    <cfRule type="expression" dxfId="20" priority="22" stopIfTrue="1">
      <formula>$BQ$11="設定なし"</formula>
    </cfRule>
  </conditionalFormatting>
  <conditionalFormatting sqref="CA26:CB27">
    <cfRule type="expression" dxfId="19" priority="21" stopIfTrue="1">
      <formula>$BQ$11="設定なし"</formula>
    </cfRule>
  </conditionalFormatting>
  <conditionalFormatting sqref="CA26:CB27">
    <cfRule type="expression" dxfId="18" priority="20" stopIfTrue="1">
      <formula>$BQ$11="設定なし"</formula>
    </cfRule>
  </conditionalFormatting>
  <conditionalFormatting sqref="CI26:CJ27">
    <cfRule type="expression" dxfId="17" priority="19" stopIfTrue="1">
      <formula>$BQ$11="設定なし"</formula>
    </cfRule>
  </conditionalFormatting>
  <conditionalFormatting sqref="CI26:CJ27">
    <cfRule type="expression" dxfId="16" priority="18" stopIfTrue="1">
      <formula>$BQ$11="設定なし"</formula>
    </cfRule>
  </conditionalFormatting>
  <conditionalFormatting sqref="CL26:CM27">
    <cfRule type="expression" dxfId="15" priority="17" stopIfTrue="1">
      <formula>$BQ$11="設定なし"</formula>
    </cfRule>
  </conditionalFormatting>
  <conditionalFormatting sqref="CL26:CM27">
    <cfRule type="expression" dxfId="14" priority="16" stopIfTrue="1">
      <formula>$BQ$11="設定なし"</formula>
    </cfRule>
  </conditionalFormatting>
  <conditionalFormatting sqref="CO26:CP27">
    <cfRule type="expression" dxfId="13" priority="15" stopIfTrue="1">
      <formula>$BQ$11="設定なし"</formula>
    </cfRule>
  </conditionalFormatting>
  <conditionalFormatting sqref="CO26:CP27">
    <cfRule type="expression" dxfId="12" priority="14" stopIfTrue="1">
      <formula>$BQ$11="設定なし"</formula>
    </cfRule>
  </conditionalFormatting>
  <conditionalFormatting sqref="Q42:AK42 M43:Y45 AF43:AG44 AI43:AJ44 AL43:AM44 P46:Q46 S46:T46 V46:W46 AF46:AG46 AI46:AJ46 AL46:AM46 Q47:AK47 M48:AO49 O50:P50 R50:S50 Z50:AA50 AC50:AD50">
    <cfRule type="expression" dxfId="11" priority="35" stopIfTrue="1">
      <formula>$AF$41="配置なし"</formula>
    </cfRule>
  </conditionalFormatting>
  <conditionalFormatting sqref="Q42:AK42 M43:Y45 AF43:AG44 AI43:AJ44 AL43:AM44 P46:Q46 S46:T46 V46:W46 AF46:AG46 AI46:AJ46 AL46:AM46 Q47:AK47 M48:AO49 O50:P50 R50:S50 Z50:AA50 AC50:AD50">
    <cfRule type="expression" dxfId="10" priority="38" stopIfTrue="1">
      <formula>$AF$41="設定なし"</formula>
    </cfRule>
  </conditionalFormatting>
  <conditionalFormatting sqref="M37:S38 W37:AO38">
    <cfRule type="expression" dxfId="9" priority="10" stopIfTrue="1">
      <formula>$M$35="設定なし"</formula>
    </cfRule>
  </conditionalFormatting>
  <conditionalFormatting sqref="BQ13:CS15 BQ16:BY17 CG16:CS17 BQ18:CS23 BQ24:CG25 BU26:BV27 BX26:BY27 CA26:CB27 CI26:CJ27 CL26:CM27 CO26:CP27 BQ28:CS34">
    <cfRule type="expression" dxfId="8" priority="9" stopIfTrue="1">
      <formula>$BQ$11="設定なし"</formula>
    </cfRule>
  </conditionalFormatting>
  <conditionalFormatting sqref="CA37:CS38">
    <cfRule type="expression" dxfId="7" priority="7" stopIfTrue="1">
      <formula>$M$35="設定なし"</formula>
    </cfRule>
    <cfRule type="expression" dxfId="6" priority="8" stopIfTrue="1">
      <formula>$M$37="その他"</formula>
    </cfRule>
  </conditionalFormatting>
  <conditionalFormatting sqref="BU42:CO42">
    <cfRule type="expression" dxfId="5" priority="6" stopIfTrue="1">
      <formula>$M$39="設定なし"</formula>
    </cfRule>
  </conditionalFormatting>
  <conditionalFormatting sqref="BQ43:CC43">
    <cfRule type="expression" dxfId="4" priority="5" stopIfTrue="1">
      <formula>$M$39="設定なし"</formula>
    </cfRule>
  </conditionalFormatting>
  <conditionalFormatting sqref="BQ44:CC45">
    <cfRule type="expression" dxfId="3" priority="4" stopIfTrue="1">
      <formula>$M$39="設定なし"</formula>
    </cfRule>
  </conditionalFormatting>
  <conditionalFormatting sqref="BU47:CO47">
    <cfRule type="expression" dxfId="2" priority="3" stopIfTrue="1">
      <formula>$M$39="設定なし"</formula>
    </cfRule>
  </conditionalFormatting>
  <conditionalFormatting sqref="BQ48:CS48">
    <cfRule type="expression" dxfId="1" priority="2" stopIfTrue="1">
      <formula>$M$39="設定なし"</formula>
    </cfRule>
  </conditionalFormatting>
  <conditionalFormatting sqref="BQ49:CS49">
    <cfRule type="expression" dxfId="0" priority="1" stopIfTrue="1">
      <formula>$M$39="設定なし"</formula>
    </cfRule>
  </conditionalFormatting>
  <dataValidations count="7">
    <dataValidation type="list" allowBlank="1" showInputMessage="1" sqref="AC16:AO16">
      <formula1>"あり,なし"</formula1>
    </dataValidation>
    <dataValidation type="list" allowBlank="1" showInputMessage="1" showErrorMessage="1" prompt="登録基幹技能者の職種を選択してください" sqref="M41">
      <formula1>$BW$72:$BW$107</formula1>
    </dataValidation>
    <dataValidation allowBlank="1" showInputMessage="1" promptTitle="受注形態等の記載要領（同種・類似工事）" prompt="単体で受注した場合は単体と記載し、共同企業体で受注した場合は共同企業体名とその構成員名を記載すること。さらに共同企業体の場合で、特定または経常の甲型の場合は出資比率（％）を、特定または経常の乙型の場合は分担施工金額（百万円）も記載すること。" sqref="M28:AO30"/>
    <dataValidation allowBlank="1" showInputMessage="1" promptTitle="工事概要記載例（同種･類似工事）" prompt=" （記載例）_x000a_・道路改良工　延長　Ｌ＝○○○ｍ_x000a_　○○擁壁工　　Ｈ＝○○ｍ　Ｌ＝○○ｍ_x000a_　Ｌ型側溝工　　Ｌ＝○○ｍ_x000a_　Ｕ型側溝工　　Ｂ＝○○ｃｍ　ｈ＝○○ｃｍ　Ｌ＝○○ｍ_x000a_　下層路盤工　　Ａ＝○○ｍ2" sqref="M31:AO34"/>
    <dataValidation type="list" allowBlank="1" showInputMessage="1" sqref="AK50">
      <formula1>$BK$72:$BK$102</formula1>
    </dataValidation>
    <dataValidation type="list" allowBlank="1" showDropDown="1" showInputMessage="1" sqref="M50:N50 N46:O46 BQ50:BR50 CB50:CC50 X50:Y50 AD46:AE46">
      <formula1>$BD$72:$BD$74</formula1>
    </dataValidation>
    <dataValidation type="list" allowBlank="1" showInputMessage="1" showErrorMessage="1" sqref="O26:P27 AC26:AD27">
      <formula1>"平成,令和"</formula1>
    </dataValidation>
  </dataValidations>
  <pageMargins left="0.78740157480314965" right="0.39370078740157483" top="0.19685039370078741" bottom="0.19685039370078741" header="0" footer="0"/>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基本データ入力シート</vt:lpstr>
      <vt:lpstr>様式－１表紙</vt:lpstr>
      <vt:lpstr>様式－２評価点確認申請書</vt:lpstr>
      <vt:lpstr>様式－４－１企業の施工実績等</vt:lpstr>
      <vt:lpstr>様式－４－２企業の施工実績等（選択項目）</vt:lpstr>
      <vt:lpstr>基本データ入力シート!Print_Area</vt:lpstr>
      <vt:lpstr>'様式－１表紙'!Print_Area</vt:lpstr>
      <vt:lpstr>'様式－２評価点確認申請書'!Print_Area</vt:lpstr>
      <vt:lpstr>'様式－４－１企業の施工実績等'!Print_Area</vt:lpstr>
      <vt:lpstr>'様式－４－２企業の施工実績等（選択項目）'!Print_Area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一樹</dc:creator>
  <cp:lastModifiedBy>h-takaki</cp:lastModifiedBy>
  <cp:lastPrinted>2024-06-12T23:39:18Z</cp:lastPrinted>
  <dcterms:created xsi:type="dcterms:W3CDTF">2020-06-05T00:54:52Z</dcterms:created>
  <dcterms:modified xsi:type="dcterms:W3CDTF">2024-06-12T23:48:50Z</dcterms:modified>
</cp:coreProperties>
</file>